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8472" windowHeight="5388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'Arkusz1'!$A$1:$K$145</definedName>
    <definedName name="_xlnm.Print_Titles" localSheetId="0">'Arkusz1'!$3:$3</definedName>
  </definedNames>
  <calcPr fullCalcOnLoad="1"/>
</workbook>
</file>

<file path=xl/sharedStrings.xml><?xml version="1.0" encoding="utf-8"?>
<sst xmlns="http://schemas.openxmlformats.org/spreadsheetml/2006/main" count="185" uniqueCount="141">
  <si>
    <t>Fundusz sołecki na 2013 rok – przedsięwzięcia wg sołectw</t>
  </si>
  <si>
    <t>Nazwa sołectwa</t>
  </si>
  <si>
    <t>Przedsięwzięcia do realizacji wg wniosku sołectwa</t>
  </si>
  <si>
    <t>Wydatki w ramach funduszu</t>
  </si>
  <si>
    <t>Dział</t>
  </si>
  <si>
    <t>Rozdział</t>
  </si>
  <si>
    <t>§</t>
  </si>
  <si>
    <t xml:space="preserve">Długopole Dolne </t>
  </si>
  <si>
    <t>1/ Zakup kostki granitowej</t>
  </si>
  <si>
    <t>2/ Zakup materiałów budowlanych i paliwa do utrzymania czystości i porządku na terenie sołectwa</t>
  </si>
  <si>
    <t>Długopole Zdrój</t>
  </si>
  <si>
    <t>1/ Przygotowanie terenu pod plac zabaw dla dzieci oraz zakup sprzętu na plac zabaw</t>
  </si>
  <si>
    <t>2/ Odwodnienie placu rekreacyjnego oraz konserwacja wiat i urządzeń</t>
  </si>
  <si>
    <t>3/ Zakup paliwa i sprzętu do sprzątania oraz jego konserwacja i naprawa</t>
  </si>
  <si>
    <t>4/ Zakup gier dla dzieci do "Sołtysówki" (piłkarzyki)</t>
  </si>
  <si>
    <t>5/ Utrzymanie "Sołtysówki" (drobne remonty)</t>
  </si>
  <si>
    <t>6/ Zakup kwiatów i krzewów (rabaty, kwietniki, ziemia, środki do pielęgnacji)</t>
  </si>
  <si>
    <t>7/ Sprzątanie wiosenne i jesienne połączone z ogniskiem integracyjnym oraz wywóz odpadów wielkogabarytowych</t>
  </si>
  <si>
    <t>8/ Organizacja Dnia Dziecka</t>
  </si>
  <si>
    <t>Gorzanów (Kolonia Muszyn)</t>
  </si>
  <si>
    <t>1/ Wyłożenie kostki brukowej wraz z odwodnieniem przed WDK</t>
  </si>
  <si>
    <t>2/ Dofinansowanie budowy placu zabaw przy szkole w Gorzanowie</t>
  </si>
  <si>
    <t>3/ Zakup materiałów do drobnych remontów mienia gminnego oraz utrzymania porządku i czystości na terenie sołectwa</t>
  </si>
  <si>
    <t>Idzików</t>
  </si>
  <si>
    <t>1/ Modernizacja boiska sportowego i obiektów usytuowanych na boisku</t>
  </si>
  <si>
    <t>2/ Remont pomieszczenia OSP</t>
  </si>
  <si>
    <t>3/ Zakup artykułów do utrzymania czystości i porządku w tym zakupu kosiarki</t>
  </si>
  <si>
    <t>4/ Zakup drzwi wewnętrznych w WDK - pomieszczenie biblioteki</t>
  </si>
  <si>
    <t>5/ Doposażenie WDK w sprzęt AGD</t>
  </si>
  <si>
    <t>Kamienna (Marcinków)</t>
  </si>
  <si>
    <t>Remont drogi gminnej nr 112 w Kamiennej</t>
  </si>
  <si>
    <t>Lasówka</t>
  </si>
  <si>
    <t>1/ Budowa i odbudowa infrastruktury wiejskiej</t>
  </si>
  <si>
    <t>2/ Wynajem sali na zebranie wiejskie</t>
  </si>
  <si>
    <t>3/ Sprzątanie Lasówki</t>
  </si>
  <si>
    <t>4/ Organizacja imprez sportowych, rekreacyjnych i integracyjnych</t>
  </si>
  <si>
    <t>Marianówka  (Szklary)</t>
  </si>
  <si>
    <t>1/ Dofinansowanie imprez (festyny, dzień kobiet, dzień dziecka)</t>
  </si>
  <si>
    <t>2/ Zakup paliwa do kosiarek i pilarek wykorzystywanych do pielęgnacji zieleni</t>
  </si>
  <si>
    <t>3/ Utrzymanie strony internetowej "Przystanek Marianówka"</t>
  </si>
  <si>
    <t>4/ Przystosowanie placu w Marianówce do celów rekreacyjnych</t>
  </si>
  <si>
    <t>Mielnik</t>
  </si>
  <si>
    <t>1/ Wyposażenie placu zabaw</t>
  </si>
  <si>
    <t>2/ Zakup artykułów do utrzymania mienia gminnego i porządku (paliwo, farby, plandeki)</t>
  </si>
  <si>
    <t>Międzygórze</t>
  </si>
  <si>
    <t>1/ Remont ogrodzenia boiska</t>
  </si>
  <si>
    <t>2/ Zakup ławek oraz koszy na śmieci</t>
  </si>
  <si>
    <t>3/ Zakup nagród na zawody "Zjazd na saniach rogatych"</t>
  </si>
  <si>
    <t>4/ Organizacja zabawy Mikołajkowej dla dzieci</t>
  </si>
  <si>
    <t>Mostowice (Piaskowice)</t>
  </si>
  <si>
    <t>1/ Oświetlenie wsi Mostowice</t>
  </si>
  <si>
    <t>Nowa Bystrzyca</t>
  </si>
  <si>
    <t>1/ Zakup i montaż wiaty przystankowej</t>
  </si>
  <si>
    <t>2/ Budowa ogrodzenia placu przy świetlicy wiejskiej</t>
  </si>
  <si>
    <t>3/ Zakup paliwa, części do kosiarki oraz materiałów do utrzymania porządku i pielęgnacji zieleni</t>
  </si>
  <si>
    <t>Nowa Łomnica</t>
  </si>
  <si>
    <t>1/ Wymiana części starego ogrodzenia na placu rekreacyjno - sportowym</t>
  </si>
  <si>
    <t>Nowy Waliszów</t>
  </si>
  <si>
    <t>1/ Odtworzenie i remont boiska</t>
  </si>
  <si>
    <t>2/ Renowacja figury św. Antoniego</t>
  </si>
  <si>
    <t>3/ Zakup paliwa do koszenia</t>
  </si>
  <si>
    <t>Piotrowice</t>
  </si>
  <si>
    <t>1/ Zakup artykułów do utrzymania porządku (paliwo)</t>
  </si>
  <si>
    <t>2/ Zakup kosza i worków na śmieci</t>
  </si>
  <si>
    <t>3/ Zakup wkładek zamkowych do skrzynki elektrycznej</t>
  </si>
  <si>
    <t>4/ Remont drogi gminnej nr 98</t>
  </si>
  <si>
    <t>5/ Wykonanie tablic z numerami posesji</t>
  </si>
  <si>
    <t>Pławnica</t>
  </si>
  <si>
    <t>1/ Remont drogi gminnej</t>
  </si>
  <si>
    <t>2/ Zakup paliwa</t>
  </si>
  <si>
    <t>Ponikwa</t>
  </si>
  <si>
    <t>1/ Wykonanie oświetlenia ulicznego</t>
  </si>
  <si>
    <t>2/ Utrzymanie porządku na wsi</t>
  </si>
  <si>
    <t>Poręba (Poniatów, Rudawa)</t>
  </si>
  <si>
    <t xml:space="preserve">1/ Wywóz kontenera na śmieci </t>
  </si>
  <si>
    <t>3/ Zakup bramek i siatek na boisko wiejskie</t>
  </si>
  <si>
    <t>4/ Zakup wyposażenia do aneksu kuchennego w świetlicy (kuchenka, lodówka, itp..)</t>
  </si>
  <si>
    <t>5/ Zakup sprzętu do świetlicy wiejskiej (piłkarzyki, bilard, stół do tenisa stołowego, itp.)</t>
  </si>
  <si>
    <t>1/ Dofinansowanie obchodów 400-lecia wsi Spalona</t>
  </si>
  <si>
    <t>3/ Konserwacja drogi gminnej nr 69 w Spalonej</t>
  </si>
  <si>
    <t>Stara Bystrzyca</t>
  </si>
  <si>
    <t>1/ Remont wnętrza Wiejskiego Domu Kultury</t>
  </si>
  <si>
    <t>2/ Zakup drewna do wykonania stołów i ławek do wiaty</t>
  </si>
  <si>
    <t>3/ Zakup artykułów do prac gospodarczych na terenie wsi</t>
  </si>
  <si>
    <t>Stara Łomnica (Kolonia Szychów</t>
  </si>
  <si>
    <t>1/ Wymiana drzwi (2 szt.), rolety, zakup farb do świetlicy wiejskiej</t>
  </si>
  <si>
    <t>2/ Zakup i montaż wiaty przystankowej</t>
  </si>
  <si>
    <t>3/ Wymiana stolarki okiennej i drzwiowej w budynku Szkoły Podstawowej</t>
  </si>
  <si>
    <t>4/ Oświetlenie solarowe</t>
  </si>
  <si>
    <t>5/ Zakup paliwa, oleju, żyłki, drobnych części zamiennych do kosiarki sołeckiej</t>
  </si>
  <si>
    <t>Starkówek (Pokrzywno, Paszków)</t>
  </si>
  <si>
    <t>1/ Utrzymanie boiska do piłki nożnej</t>
  </si>
  <si>
    <t>2/ Wyposażenie wiaty na działce 41/2; budowa grila, zakup agregatu prądotwórczego</t>
  </si>
  <si>
    <t>3/ Sprzątanie Sołectwa</t>
  </si>
  <si>
    <t>5/ Organizacja imprez okolicznościowych: stoły wielkanocne, dzień kobiet, dzień dziecka</t>
  </si>
  <si>
    <t>Stary Waliszów</t>
  </si>
  <si>
    <t>1/ Budowa wiaty przy WDK - pierwszy etap - pozwolenia, projekty, zakup materiałów</t>
  </si>
  <si>
    <t>2/ Wywóz odpadów  wielkogabarytowych</t>
  </si>
  <si>
    <t>3/ Zakup paliwa do wykaszania rowów i pobocznych dróg</t>
  </si>
  <si>
    <t>4/ Prace porządkowe we wsi</t>
  </si>
  <si>
    <t>5/ Organizacja imprez okolicznościowych dla mieszkańców</t>
  </si>
  <si>
    <t>Szklarka (Szczawina)</t>
  </si>
  <si>
    <t>1/ Remont drogi transportu rolnego w Szczawinie</t>
  </si>
  <si>
    <t>3/ Zakup namiotu - pawilonu</t>
  </si>
  <si>
    <t>Topolice</t>
  </si>
  <si>
    <t>1/ Zakup tłucznia na remont drogi gminnej</t>
  </si>
  <si>
    <t>2/ Zabezpieczenie środków na konserwację kosiarki (olej, potrzebne części, ostrzenie noży)</t>
  </si>
  <si>
    <t>Wilkanów</t>
  </si>
  <si>
    <t>2/ Zakup nagłośnienia, krzeseł i ławostołów do WDK</t>
  </si>
  <si>
    <t>3/ Organizacja zabawy mikołajkowej i choinkowej dla dzieci</t>
  </si>
  <si>
    <t>4/ Zakup doposażenia dla OSP i LZS Igliczna</t>
  </si>
  <si>
    <t>5/ Doposażenie Małego Przedszkolaka w Wilkanowie</t>
  </si>
  <si>
    <t>6/ Zakup bramy wyjazdowej do budynku gospodarczego</t>
  </si>
  <si>
    <t>Wójtowice (Huta)</t>
  </si>
  <si>
    <t>1/ Zakup wyposażenia świetlicy</t>
  </si>
  <si>
    <t>2/ Zakup materiału do utworzenia boiska do piłki plażowej</t>
  </si>
  <si>
    <t>Wyszki</t>
  </si>
  <si>
    <t>1/ Wykonanie ogrodzenia świetlicy wiejskiej</t>
  </si>
  <si>
    <t>2/ Zakup tłucznia na drogi transportu rolnego</t>
  </si>
  <si>
    <t>Zabłocie</t>
  </si>
  <si>
    <t>1/ Ogrodzenie placu przy świetlicy wiejskiej</t>
  </si>
  <si>
    <t>2/ Zakup środków do utrzymania porządku i czystości</t>
  </si>
  <si>
    <t>Zalesie</t>
  </si>
  <si>
    <t>1/ Malowanie i wyposażenie świetlicy wiejskiej</t>
  </si>
  <si>
    <t>2/ Zakup materiałów do kosiarki spalinowej</t>
  </si>
  <si>
    <t>3/ Opłata za postawienie kontenera</t>
  </si>
  <si>
    <t>4/ Dofinansowanie imprez kulturalnych: Dzień Dziecka, Andrzejki</t>
  </si>
  <si>
    <t>5/ Oświetlenie miejscowości (solary)</t>
  </si>
  <si>
    <t>(Szczawina)</t>
  </si>
  <si>
    <t>`</t>
  </si>
  <si>
    <t>Środki przyznane  sołectwu w 2013r.</t>
  </si>
  <si>
    <t>Plan 31.12.2013</t>
  </si>
  <si>
    <t>Wykonanie 31.12.2013</t>
  </si>
  <si>
    <t>RAZEM</t>
  </si>
  <si>
    <t>010</t>
  </si>
  <si>
    <t>01041</t>
  </si>
  <si>
    <t>01095</t>
  </si>
  <si>
    <t>Spalona</t>
  </si>
  <si>
    <t>Lp</t>
  </si>
  <si>
    <t>2/ Organizacja Dnia Dziecka</t>
  </si>
  <si>
    <t>1/ Zakup materiałów budowlanych na budowę opaski wokół WDK i paliwa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</si>
</sst>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3" fontId="2" fillId="0" borderId="11" xfId="0" applyNumberFormat="1" applyFont="1" applyBorder="1" applyAlignment="1">
      <alignment horizontal="righ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3" fontId="1" fillId="0" borderId="15" xfId="0" applyNumberFormat="1" applyFont="1" applyBorder="1" applyAlignment="1">
      <alignment horizontal="right" vertical="top" wrapText="1"/>
    </xf>
    <xf numFmtId="3" fontId="1" fillId="0" borderId="16" xfId="0" applyNumberFormat="1" applyFont="1" applyBorder="1" applyAlignment="1">
      <alignment horizontal="right" vertical="top" wrapText="1"/>
    </xf>
    <xf numFmtId="0" fontId="1" fillId="0" borderId="17" xfId="0" applyNumberFormat="1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3" fontId="1" fillId="0" borderId="17" xfId="0" applyNumberFormat="1" applyFont="1" applyBorder="1" applyAlignment="1">
      <alignment horizontal="righ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Alignment="1">
      <alignment/>
    </xf>
    <xf numFmtId="0" fontId="1" fillId="0" borderId="15" xfId="0" applyNumberFormat="1" applyFont="1" applyBorder="1" applyAlignment="1">
      <alignment vertical="top" wrapText="1"/>
    </xf>
    <xf numFmtId="3" fontId="1" fillId="0" borderId="19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3" fontId="2" fillId="0" borderId="20" xfId="0" applyNumberFormat="1" applyFont="1" applyBorder="1" applyAlignment="1">
      <alignment horizontal="right" vertical="top" wrapText="1"/>
    </xf>
    <xf numFmtId="3" fontId="2" fillId="0" borderId="12" xfId="0" applyNumberFormat="1" applyFont="1" applyBorder="1" applyAlignment="1">
      <alignment horizontal="right" vertical="top" wrapText="1"/>
    </xf>
    <xf numFmtId="3" fontId="2" fillId="0" borderId="13" xfId="0" applyNumberFormat="1" applyFont="1" applyBorder="1" applyAlignment="1">
      <alignment horizontal="right" vertical="top" wrapText="1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 vertical="top" wrapText="1"/>
    </xf>
    <xf numFmtId="3" fontId="1" fillId="0" borderId="17" xfId="0" applyNumberFormat="1" applyFont="1" applyBorder="1" applyAlignment="1">
      <alignment horizontal="center" vertical="top" wrapText="1"/>
    </xf>
    <xf numFmtId="3" fontId="2" fillId="0" borderId="14" xfId="0" applyNumberFormat="1" applyFont="1" applyBorder="1" applyAlignment="1">
      <alignment horizontal="right" vertical="top" wrapText="1"/>
    </xf>
    <xf numFmtId="3" fontId="2" fillId="0" borderId="23" xfId="0" applyNumberFormat="1" applyFont="1" applyBorder="1" applyAlignment="1">
      <alignment horizontal="righ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1" fillId="0" borderId="21" xfId="0" applyFont="1" applyBorder="1" applyAlignment="1">
      <alignment/>
    </xf>
    <xf numFmtId="0" fontId="4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3" fontId="3" fillId="0" borderId="17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0" borderId="13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3" fontId="2" fillId="0" borderId="17" xfId="0" applyNumberFormat="1" applyFont="1" applyBorder="1" applyAlignment="1">
      <alignment horizontal="right" vertical="top" wrapText="1"/>
    </xf>
    <xf numFmtId="0" fontId="2" fillId="0" borderId="17" xfId="0" applyNumberFormat="1" applyFont="1" applyBorder="1" applyAlignment="1">
      <alignment horizontal="left" vertical="top" wrapText="1"/>
    </xf>
    <xf numFmtId="3" fontId="1" fillId="0" borderId="24" xfId="0" applyNumberFormat="1" applyFont="1" applyBorder="1" applyAlignment="1">
      <alignment horizontal="right" vertical="top" wrapText="1"/>
    </xf>
    <xf numFmtId="3" fontId="2" fillId="0" borderId="18" xfId="0" applyNumberFormat="1" applyFont="1" applyBorder="1" applyAlignment="1">
      <alignment horizontal="right" vertical="top" wrapText="1"/>
    </xf>
    <xf numFmtId="0" fontId="2" fillId="0" borderId="21" xfId="0" applyFont="1" applyBorder="1" applyAlignment="1">
      <alignment/>
    </xf>
    <xf numFmtId="0" fontId="2" fillId="0" borderId="13" xfId="0" applyNumberFormat="1" applyFont="1" applyBorder="1" applyAlignment="1">
      <alignment horizontal="left" vertical="top" wrapText="1"/>
    </xf>
    <xf numFmtId="0" fontId="2" fillId="0" borderId="23" xfId="0" applyFont="1" applyBorder="1" applyAlignment="1">
      <alignment/>
    </xf>
    <xf numFmtId="3" fontId="5" fillId="0" borderId="17" xfId="0" applyNumberFormat="1" applyFont="1" applyBorder="1" applyAlignment="1">
      <alignment horizontal="right" vertical="top" wrapText="1"/>
    </xf>
    <xf numFmtId="0" fontId="2" fillId="0" borderId="22" xfId="0" applyFont="1" applyBorder="1" applyAlignment="1">
      <alignment/>
    </xf>
    <xf numFmtId="4" fontId="2" fillId="0" borderId="17" xfId="0" applyNumberFormat="1" applyFont="1" applyBorder="1" applyAlignment="1">
      <alignment horizontal="right" vertical="top" wrapText="1"/>
    </xf>
    <xf numFmtId="4" fontId="2" fillId="0" borderId="18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left" vertical="top" wrapText="1"/>
    </xf>
    <xf numFmtId="4" fontId="1" fillId="0" borderId="17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/>
    </xf>
    <xf numFmtId="0" fontId="2" fillId="0" borderId="19" xfId="0" applyFont="1" applyBorder="1" applyAlignment="1">
      <alignment/>
    </xf>
    <xf numFmtId="49" fontId="2" fillId="0" borderId="22" xfId="0" applyNumberFormat="1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4" fontId="2" fillId="0" borderId="17" xfId="0" applyNumberFormat="1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2" fillId="0" borderId="17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3" fillId="0" borderId="22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3" fontId="2" fillId="0" borderId="22" xfId="0" applyNumberFormat="1" applyFont="1" applyBorder="1" applyAlignment="1">
      <alignment horizontal="right" vertical="center" wrapText="1"/>
    </xf>
    <xf numFmtId="0" fontId="1" fillId="0" borderId="28" xfId="0" applyNumberFormat="1" applyFont="1" applyBorder="1" applyAlignment="1">
      <alignment horizontal="left" vertical="top" wrapText="1"/>
    </xf>
    <xf numFmtId="0" fontId="1" fillId="0" borderId="29" xfId="0" applyNumberFormat="1" applyFont="1" applyBorder="1" applyAlignment="1">
      <alignment horizontal="left" vertical="top" wrapText="1"/>
    </xf>
    <xf numFmtId="0" fontId="1" fillId="0" borderId="30" xfId="0" applyNumberFormat="1" applyFont="1" applyBorder="1" applyAlignment="1">
      <alignment horizontal="left" vertical="top" wrapText="1"/>
    </xf>
    <xf numFmtId="0" fontId="1" fillId="0" borderId="31" xfId="0" applyNumberFormat="1" applyFont="1" applyBorder="1" applyAlignment="1">
      <alignment horizontal="left" vertical="top" wrapText="1"/>
    </xf>
    <xf numFmtId="0" fontId="1" fillId="0" borderId="31" xfId="0" applyNumberFormat="1" applyFont="1" applyBorder="1" applyAlignment="1">
      <alignment vertical="top" wrapText="1"/>
    </xf>
    <xf numFmtId="0" fontId="1" fillId="0" borderId="25" xfId="0" applyNumberFormat="1" applyFont="1" applyBorder="1" applyAlignment="1">
      <alignment vertical="top" wrapText="1"/>
    </xf>
    <xf numFmtId="3" fontId="1" fillId="0" borderId="33" xfId="0" applyNumberFormat="1" applyFont="1" applyBorder="1" applyAlignment="1">
      <alignment horizontal="right" vertical="top" wrapText="1"/>
    </xf>
    <xf numFmtId="3" fontId="1" fillId="0" borderId="33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1" fillId="0" borderId="32" xfId="0" applyNumberFormat="1" applyFont="1" applyBorder="1" applyAlignment="1">
      <alignment horizontal="right" vertical="top" wrapText="1"/>
    </xf>
    <xf numFmtId="3" fontId="1" fillId="0" borderId="34" xfId="0" applyNumberFormat="1" applyFont="1" applyBorder="1" applyAlignment="1">
      <alignment horizontal="right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3" fontId="1" fillId="0" borderId="35" xfId="0" applyNumberFormat="1" applyFont="1" applyBorder="1" applyAlignment="1">
      <alignment horizontal="right" vertical="top" wrapText="1"/>
    </xf>
    <xf numFmtId="0" fontId="1" fillId="0" borderId="28" xfId="0" applyNumberFormat="1" applyFont="1" applyBorder="1" applyAlignment="1">
      <alignment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49" fontId="1" fillId="0" borderId="31" xfId="0" applyNumberFormat="1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 vertical="top" wrapText="1"/>
    </xf>
    <xf numFmtId="3" fontId="1" fillId="0" borderId="38" xfId="0" applyNumberFormat="1" applyFont="1" applyBorder="1" applyAlignment="1">
      <alignment horizontal="right" vertical="top" wrapText="1"/>
    </xf>
    <xf numFmtId="3" fontId="1" fillId="0" borderId="37" xfId="0" applyNumberFormat="1" applyFont="1" applyBorder="1" applyAlignment="1">
      <alignment horizontal="right" vertical="top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34" xfId="0" applyNumberFormat="1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vertical="top" wrapText="1"/>
    </xf>
    <xf numFmtId="3" fontId="2" fillId="0" borderId="39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 vertical="center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37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center" vertical="top" wrapText="1"/>
    </xf>
    <xf numFmtId="4" fontId="1" fillId="0" borderId="38" xfId="0" applyNumberFormat="1" applyFont="1" applyBorder="1" applyAlignment="1">
      <alignment horizontal="right" vertical="top" wrapText="1"/>
    </xf>
    <xf numFmtId="4" fontId="1" fillId="0" borderId="42" xfId="0" applyNumberFormat="1" applyFont="1" applyBorder="1" applyAlignment="1">
      <alignment horizontal="right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" fontId="1" fillId="0" borderId="38" xfId="0" applyNumberFormat="1" applyFont="1" applyBorder="1" applyAlignment="1">
      <alignment vertical="top" wrapText="1"/>
    </xf>
    <xf numFmtId="0" fontId="1" fillId="0" borderId="12" xfId="0" applyFont="1" applyBorder="1" applyAlignment="1">
      <alignment vertical="center" wrapText="1"/>
    </xf>
    <xf numFmtId="4" fontId="1" fillId="0" borderId="24" xfId="0" applyNumberFormat="1" applyFont="1" applyBorder="1" applyAlignment="1">
      <alignment vertical="top" wrapText="1"/>
    </xf>
    <xf numFmtId="4" fontId="1" fillId="0" borderId="37" xfId="0" applyNumberFormat="1" applyFont="1" applyBorder="1" applyAlignment="1">
      <alignment vertical="top" wrapText="1"/>
    </xf>
    <xf numFmtId="0" fontId="5" fillId="0" borderId="13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41" xfId="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vertical="center" wrapText="1"/>
    </xf>
    <xf numFmtId="4" fontId="1" fillId="0" borderId="42" xfId="0" applyNumberFormat="1" applyFont="1" applyBorder="1" applyAlignment="1">
      <alignment vertical="top" wrapText="1"/>
    </xf>
    <xf numFmtId="0" fontId="2" fillId="0" borderId="20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center" wrapText="1"/>
    </xf>
    <xf numFmtId="0" fontId="1" fillId="0" borderId="32" xfId="0" applyNumberFormat="1" applyFont="1" applyBorder="1" applyAlignment="1">
      <alignment vertical="top" wrapText="1"/>
    </xf>
    <xf numFmtId="0" fontId="1" fillId="0" borderId="33" xfId="0" applyNumberFormat="1" applyFont="1" applyBorder="1" applyAlignment="1">
      <alignment vertical="top" wrapText="1"/>
    </xf>
    <xf numFmtId="0" fontId="1" fillId="0" borderId="33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32" xfId="0" applyNumberFormat="1" applyFont="1" applyBorder="1" applyAlignment="1">
      <alignment horizontal="left" vertical="top" wrapText="1"/>
    </xf>
    <xf numFmtId="0" fontId="1" fillId="0" borderId="34" xfId="0" applyNumberFormat="1" applyFont="1" applyBorder="1" applyAlignment="1">
      <alignment horizontal="left" vertical="top" wrapText="1"/>
    </xf>
    <xf numFmtId="0" fontId="0" fillId="0" borderId="33" xfId="0" applyBorder="1" applyAlignment="1">
      <alignment horizontal="right" vertical="top" wrapText="1"/>
    </xf>
    <xf numFmtId="3" fontId="2" fillId="0" borderId="17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0" fontId="1" fillId="0" borderId="43" xfId="0" applyFont="1" applyBorder="1" applyAlignment="1">
      <alignment/>
    </xf>
    <xf numFmtId="4" fontId="1" fillId="0" borderId="27" xfId="0" applyNumberFormat="1" applyFont="1" applyBorder="1" applyAlignment="1">
      <alignment horizontal="right" vertical="top" wrapText="1"/>
    </xf>
    <xf numFmtId="0" fontId="1" fillId="0" borderId="44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3" fontId="2" fillId="0" borderId="11" xfId="0" applyNumberFormat="1" applyFont="1" applyBorder="1" applyAlignment="1">
      <alignment vertical="top" wrapText="1"/>
    </xf>
    <xf numFmtId="3" fontId="2" fillId="0" borderId="41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0" fontId="1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0" borderId="45" xfId="0" applyFont="1" applyBorder="1" applyAlignment="1">
      <alignment/>
    </xf>
    <xf numFmtId="3" fontId="2" fillId="0" borderId="33" xfId="0" applyNumberFormat="1" applyFont="1" applyBorder="1" applyAlignment="1">
      <alignment horizontal="right" vertical="center" wrapText="1"/>
    </xf>
    <xf numFmtId="3" fontId="2" fillId="0" borderId="33" xfId="0" applyNumberFormat="1" applyFont="1" applyBorder="1" applyAlignment="1">
      <alignment horizontal="right" vertical="top" wrapText="1"/>
    </xf>
    <xf numFmtId="4" fontId="2" fillId="0" borderId="27" xfId="0" applyNumberFormat="1" applyFont="1" applyBorder="1" applyAlignment="1">
      <alignment horizontal="right" vertical="top" wrapText="1"/>
    </xf>
    <xf numFmtId="0" fontId="2" fillId="0" borderId="41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vertical="top" wrapText="1"/>
    </xf>
    <xf numFmtId="4" fontId="1" fillId="0" borderId="27" xfId="0" applyNumberFormat="1" applyFont="1" applyBorder="1" applyAlignment="1">
      <alignment vertical="top" wrapText="1"/>
    </xf>
    <xf numFmtId="0" fontId="2" fillId="0" borderId="4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7" xfId="0" applyFont="1" applyBorder="1" applyAlignment="1">
      <alignment/>
    </xf>
    <xf numFmtId="0" fontId="2" fillId="0" borderId="46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3" fontId="2" fillId="0" borderId="15" xfId="0" applyNumberFormat="1" applyFont="1" applyBorder="1" applyAlignment="1">
      <alignment horizontal="right" vertical="center" wrapText="1"/>
    </xf>
    <xf numFmtId="0" fontId="2" fillId="0" borderId="36" xfId="0" applyNumberFormat="1" applyFont="1" applyBorder="1" applyAlignment="1">
      <alignment horizontal="left" vertical="top" wrapText="1"/>
    </xf>
    <xf numFmtId="3" fontId="2" fillId="0" borderId="15" xfId="0" applyNumberFormat="1" applyFont="1" applyBorder="1" applyAlignment="1">
      <alignment horizontal="right" vertical="top" wrapText="1"/>
    </xf>
    <xf numFmtId="3" fontId="2" fillId="0" borderId="36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0" fontId="1" fillId="0" borderId="38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top" wrapText="1"/>
    </xf>
    <xf numFmtId="3" fontId="2" fillId="0" borderId="47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center" wrapText="1"/>
    </xf>
    <xf numFmtId="0" fontId="0" fillId="0" borderId="32" xfId="0" applyBorder="1" applyAlignment="1">
      <alignment horizontal="right" vertical="center" wrapText="1"/>
    </xf>
    <xf numFmtId="0" fontId="1" fillId="0" borderId="29" xfId="0" applyFont="1" applyBorder="1" applyAlignment="1">
      <alignment vertical="center" wrapText="1"/>
    </xf>
    <xf numFmtId="0" fontId="0" fillId="0" borderId="48" xfId="0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49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20" xfId="0" applyNumberFormat="1" applyFont="1" applyBorder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top" wrapText="1"/>
    </xf>
    <xf numFmtId="3" fontId="1" fillId="0" borderId="16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2" fillId="0" borderId="42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3" fontId="2" fillId="0" borderId="38" xfId="0" applyNumberFormat="1" applyFont="1" applyBorder="1" applyAlignment="1">
      <alignment horizontal="right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3" fontId="2" fillId="0" borderId="50" xfId="0" applyNumberFormat="1" applyFont="1" applyBorder="1" applyAlignment="1">
      <alignment horizontal="right" vertical="center" wrapText="1"/>
    </xf>
    <xf numFmtId="3" fontId="2" fillId="0" borderId="51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top" wrapText="1"/>
    </xf>
    <xf numFmtId="3" fontId="2" fillId="0" borderId="13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3" fontId="2" fillId="0" borderId="20" xfId="0" applyNumberFormat="1" applyFont="1" applyBorder="1" applyAlignment="1">
      <alignment horizontal="right" vertical="top" wrapText="1"/>
    </xf>
    <xf numFmtId="3" fontId="2" fillId="0" borderId="23" xfId="0" applyNumberFormat="1" applyFont="1" applyBorder="1" applyAlignment="1">
      <alignment horizontal="right" vertical="top" wrapText="1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 wrapText="1"/>
    </xf>
    <xf numFmtId="3" fontId="1" fillId="0" borderId="32" xfId="0" applyNumberFormat="1" applyFont="1" applyBorder="1" applyAlignment="1">
      <alignment horizontal="right" vertical="top" wrapText="1"/>
    </xf>
    <xf numFmtId="0" fontId="0" fillId="0" borderId="33" xfId="0" applyBorder="1" applyAlignment="1">
      <alignment horizontal="right" vertical="top" wrapText="1"/>
    </xf>
    <xf numFmtId="3" fontId="2" fillId="0" borderId="48" xfId="0" applyNumberFormat="1" applyFont="1" applyBorder="1" applyAlignment="1">
      <alignment horizontal="right" vertical="center" wrapText="1"/>
    </xf>
    <xf numFmtId="3" fontId="2" fillId="0" borderId="52" xfId="0" applyNumberFormat="1" applyFont="1" applyBorder="1" applyAlignment="1">
      <alignment horizontal="right" vertical="center" wrapText="1"/>
    </xf>
    <xf numFmtId="0" fontId="0" fillId="0" borderId="16" xfId="0" applyBorder="1" applyAlignment="1">
      <alignment horizontal="right" vertical="top" wrapText="1"/>
    </xf>
    <xf numFmtId="3" fontId="2" fillId="0" borderId="41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3" fontId="1" fillId="0" borderId="32" xfId="0" applyNumberFormat="1" applyFont="1" applyBorder="1" applyAlignment="1">
      <alignment horizontal="right" vertical="center" wrapText="1"/>
    </xf>
    <xf numFmtId="3" fontId="1" fillId="0" borderId="24" xfId="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top" wrapText="1"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32" xfId="0" applyBorder="1" applyAlignment="1">
      <alignment vertical="center"/>
    </xf>
    <xf numFmtId="3" fontId="2" fillId="0" borderId="42" xfId="0" applyNumberFormat="1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3" fontId="2" fillId="0" borderId="53" xfId="0" applyNumberFormat="1" applyFont="1" applyBorder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wrapText="1"/>
    </xf>
    <xf numFmtId="0" fontId="0" fillId="0" borderId="33" xfId="0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6"/>
  <sheetViews>
    <sheetView tabSelected="1" view="pageBreakPreview" zoomScaleSheetLayoutView="100" zoomScalePageLayoutView="0" workbookViewId="0" topLeftCell="A1">
      <selection activeCell="G78" sqref="G78:H82"/>
    </sheetView>
  </sheetViews>
  <sheetFormatPr defaultColWidth="9.140625" defaultRowHeight="12.75"/>
  <cols>
    <col min="1" max="1" width="3.421875" style="1" customWidth="1"/>
    <col min="2" max="2" width="13.00390625" style="1" customWidth="1"/>
    <col min="3" max="3" width="0.42578125" style="2" hidden="1" customWidth="1"/>
    <col min="4" max="4" width="9.140625" style="2" customWidth="1"/>
    <col min="5" max="5" width="8.00390625" style="2" customWidth="1"/>
    <col min="6" max="7" width="9.140625" style="2" customWidth="1"/>
    <col min="8" max="8" width="53.28125" style="2" customWidth="1"/>
    <col min="9" max="9" width="11.421875" style="2" customWidth="1"/>
    <col min="10" max="10" width="9.00390625" style="4" customWidth="1"/>
    <col min="11" max="11" width="11.28125" style="4" bestFit="1" customWidth="1"/>
    <col min="12" max="16384" width="9.140625" style="2" customWidth="1"/>
  </cols>
  <sheetData>
    <row r="1" spans="1:11" ht="15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5.75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s="3" customFormat="1" ht="60" customHeight="1" thickBot="1">
      <c r="A3" s="141" t="s">
        <v>138</v>
      </c>
      <c r="B3" s="45" t="s">
        <v>1</v>
      </c>
      <c r="C3" s="84"/>
      <c r="D3" s="45" t="s">
        <v>4</v>
      </c>
      <c r="E3" s="46" t="s">
        <v>5</v>
      </c>
      <c r="F3" s="45" t="s">
        <v>6</v>
      </c>
      <c r="G3" s="47" t="s">
        <v>130</v>
      </c>
      <c r="H3" s="45" t="s">
        <v>2</v>
      </c>
      <c r="I3" s="48" t="s">
        <v>3</v>
      </c>
      <c r="J3" s="45" t="s">
        <v>131</v>
      </c>
      <c r="K3" s="45" t="s">
        <v>132</v>
      </c>
    </row>
    <row r="4" spans="1:11" ht="15">
      <c r="A4" s="213">
        <v>1</v>
      </c>
      <c r="B4" s="215" t="s">
        <v>7</v>
      </c>
      <c r="C4" s="81"/>
      <c r="D4" s="95">
        <v>600</v>
      </c>
      <c r="E4" s="99">
        <v>60016</v>
      </c>
      <c r="F4" s="99">
        <v>4300</v>
      </c>
      <c r="G4" s="217">
        <v>12710</v>
      </c>
      <c r="H4" s="104" t="s">
        <v>8</v>
      </c>
      <c r="I4" s="113">
        <v>10000</v>
      </c>
      <c r="J4" s="14">
        <v>10000</v>
      </c>
      <c r="K4" s="142">
        <v>10000</v>
      </c>
    </row>
    <row r="5" spans="1:11" ht="31.5" thickBot="1">
      <c r="A5" s="214"/>
      <c r="B5" s="216"/>
      <c r="C5" s="44"/>
      <c r="D5" s="96">
        <v>900</v>
      </c>
      <c r="E5" s="100">
        <v>90003</v>
      </c>
      <c r="F5" s="100">
        <v>4210</v>
      </c>
      <c r="G5" s="217"/>
      <c r="H5" s="105" t="s">
        <v>9</v>
      </c>
      <c r="I5" s="15">
        <v>2710</v>
      </c>
      <c r="J5" s="15">
        <v>2710</v>
      </c>
      <c r="K5" s="143">
        <v>2701.28</v>
      </c>
    </row>
    <row r="6" spans="1:11" s="21" customFormat="1" ht="15.75" thickBot="1">
      <c r="A6" s="144"/>
      <c r="B6" s="88"/>
      <c r="C6" s="145"/>
      <c r="D6" s="57"/>
      <c r="E6" s="57"/>
      <c r="F6" s="57"/>
      <c r="G6" s="103"/>
      <c r="H6" s="83" t="s">
        <v>133</v>
      </c>
      <c r="I6" s="59">
        <f>I4+I5</f>
        <v>12710</v>
      </c>
      <c r="J6" s="59">
        <f>J4+J5</f>
        <v>12710</v>
      </c>
      <c r="K6" s="69">
        <f>K4+K5</f>
        <v>12701.28</v>
      </c>
    </row>
    <row r="7" spans="1:11" ht="30.75">
      <c r="A7" s="213">
        <v>2</v>
      </c>
      <c r="B7" s="219" t="s">
        <v>10</v>
      </c>
      <c r="C7" s="81"/>
      <c r="D7" s="97">
        <v>900</v>
      </c>
      <c r="E7" s="101">
        <v>90095</v>
      </c>
      <c r="F7" s="101">
        <v>4210</v>
      </c>
      <c r="G7" s="220">
        <v>17208</v>
      </c>
      <c r="H7" s="106" t="s">
        <v>11</v>
      </c>
      <c r="I7" s="113">
        <v>9000</v>
      </c>
      <c r="J7" s="113">
        <v>9000</v>
      </c>
      <c r="K7" s="142">
        <v>8980</v>
      </c>
    </row>
    <row r="8" spans="1:11" ht="30.75">
      <c r="A8" s="218"/>
      <c r="B8" s="215"/>
      <c r="C8" s="81"/>
      <c r="D8" s="98">
        <v>600</v>
      </c>
      <c r="E8" s="102">
        <v>60016</v>
      </c>
      <c r="F8" s="102">
        <v>4210</v>
      </c>
      <c r="G8" s="220"/>
      <c r="H8" s="107" t="s">
        <v>12</v>
      </c>
      <c r="I8" s="223">
        <v>2800</v>
      </c>
      <c r="J8" s="110">
        <v>1180</v>
      </c>
      <c r="K8" s="139">
        <v>1179.99</v>
      </c>
    </row>
    <row r="9" spans="1:11" ht="30.75">
      <c r="A9" s="218"/>
      <c r="B9" s="215"/>
      <c r="C9" s="81"/>
      <c r="D9" s="98">
        <v>600</v>
      </c>
      <c r="E9" s="102">
        <v>60016</v>
      </c>
      <c r="F9" s="102">
        <v>4300</v>
      </c>
      <c r="G9" s="220"/>
      <c r="H9" s="107" t="s">
        <v>12</v>
      </c>
      <c r="I9" s="262"/>
      <c r="J9" s="110">
        <v>1620</v>
      </c>
      <c r="K9" s="139">
        <v>1620</v>
      </c>
    </row>
    <row r="10" spans="1:11" ht="30.75">
      <c r="A10" s="218"/>
      <c r="B10" s="215"/>
      <c r="C10" s="81"/>
      <c r="D10" s="98">
        <v>900</v>
      </c>
      <c r="E10" s="102">
        <v>90003</v>
      </c>
      <c r="F10" s="102">
        <v>4210</v>
      </c>
      <c r="G10" s="220"/>
      <c r="H10" s="107" t="s">
        <v>13</v>
      </c>
      <c r="I10" s="110">
        <v>1000</v>
      </c>
      <c r="J10" s="110">
        <v>1000</v>
      </c>
      <c r="K10" s="139">
        <v>999.35</v>
      </c>
    </row>
    <row r="11" spans="1:11" ht="15">
      <c r="A11" s="218"/>
      <c r="B11" s="215"/>
      <c r="C11" s="81"/>
      <c r="D11" s="98">
        <v>900</v>
      </c>
      <c r="E11" s="102">
        <v>90095</v>
      </c>
      <c r="F11" s="102">
        <v>4210</v>
      </c>
      <c r="G11" s="220"/>
      <c r="H11" s="107" t="s">
        <v>14</v>
      </c>
      <c r="I11" s="223">
        <v>500</v>
      </c>
      <c r="J11" s="110">
        <v>450</v>
      </c>
      <c r="K11" s="139">
        <v>450</v>
      </c>
    </row>
    <row r="12" spans="1:11" ht="15">
      <c r="A12" s="218"/>
      <c r="B12" s="215"/>
      <c r="C12" s="81"/>
      <c r="D12" s="98">
        <v>900</v>
      </c>
      <c r="E12" s="102">
        <v>90095</v>
      </c>
      <c r="F12" s="102">
        <v>4300</v>
      </c>
      <c r="G12" s="220"/>
      <c r="H12" s="107" t="s">
        <v>14</v>
      </c>
      <c r="I12" s="262"/>
      <c r="J12" s="110">
        <v>50</v>
      </c>
      <c r="K12" s="139">
        <v>50</v>
      </c>
    </row>
    <row r="13" spans="1:11" ht="15">
      <c r="A13" s="218"/>
      <c r="B13" s="215"/>
      <c r="C13" s="81"/>
      <c r="D13" s="98">
        <v>900</v>
      </c>
      <c r="E13" s="102">
        <v>90095</v>
      </c>
      <c r="F13" s="102">
        <v>4210</v>
      </c>
      <c r="G13" s="220"/>
      <c r="H13" s="107" t="s">
        <v>15</v>
      </c>
      <c r="I13" s="110">
        <v>708</v>
      </c>
      <c r="J13" s="110">
        <v>708</v>
      </c>
      <c r="K13" s="139">
        <v>705.95</v>
      </c>
    </row>
    <row r="14" spans="1:11" ht="30.75">
      <c r="A14" s="218"/>
      <c r="B14" s="215"/>
      <c r="C14" s="81"/>
      <c r="D14" s="98">
        <v>900</v>
      </c>
      <c r="E14" s="102">
        <v>90095</v>
      </c>
      <c r="F14" s="102">
        <v>4210</v>
      </c>
      <c r="G14" s="220"/>
      <c r="H14" s="107" t="s">
        <v>16</v>
      </c>
      <c r="I14" s="111">
        <v>1700</v>
      </c>
      <c r="J14" s="110">
        <v>1700</v>
      </c>
      <c r="K14" s="139">
        <v>1698.42</v>
      </c>
    </row>
    <row r="15" spans="1:11" ht="30.75">
      <c r="A15" s="218"/>
      <c r="B15" s="215"/>
      <c r="C15" s="81"/>
      <c r="D15" s="98">
        <v>900</v>
      </c>
      <c r="E15" s="102">
        <v>90003</v>
      </c>
      <c r="F15" s="102">
        <v>4210</v>
      </c>
      <c r="G15" s="220"/>
      <c r="H15" s="108" t="s">
        <v>17</v>
      </c>
      <c r="I15" s="110">
        <v>1000</v>
      </c>
      <c r="J15" s="110">
        <v>1000</v>
      </c>
      <c r="K15" s="139">
        <v>984.88</v>
      </c>
    </row>
    <row r="16" spans="1:11" ht="16.5" customHeight="1" thickBot="1">
      <c r="A16" s="214"/>
      <c r="B16" s="216"/>
      <c r="C16" s="44"/>
      <c r="D16" s="8">
        <v>921</v>
      </c>
      <c r="E16" s="8">
        <v>92105</v>
      </c>
      <c r="F16" s="11">
        <v>4210</v>
      </c>
      <c r="G16" s="221"/>
      <c r="H16" s="109" t="s">
        <v>18</v>
      </c>
      <c r="I16" s="112">
        <v>500</v>
      </c>
      <c r="J16" s="114">
        <v>500</v>
      </c>
      <c r="K16" s="143">
        <v>499.38</v>
      </c>
    </row>
    <row r="17" spans="1:11" s="21" customFormat="1" ht="16.5" customHeight="1">
      <c r="A17" s="146"/>
      <c r="B17" s="72"/>
      <c r="C17" s="145"/>
      <c r="D17" s="131"/>
      <c r="E17" s="132"/>
      <c r="F17" s="133"/>
      <c r="G17" s="134"/>
      <c r="H17" s="135" t="s">
        <v>133</v>
      </c>
      <c r="I17" s="136">
        <f>SUM(I7:I16)</f>
        <v>17208</v>
      </c>
      <c r="J17" s="136">
        <f>SUM(J7:J16)</f>
        <v>17208</v>
      </c>
      <c r="K17" s="137">
        <f>SUM(K7:K16)</f>
        <v>17167.97</v>
      </c>
    </row>
    <row r="18" spans="1:11" ht="30.75">
      <c r="A18" s="225">
        <v>3</v>
      </c>
      <c r="B18" s="228" t="s">
        <v>19</v>
      </c>
      <c r="C18" s="173"/>
      <c r="D18" s="98">
        <v>600</v>
      </c>
      <c r="E18" s="102">
        <v>60016</v>
      </c>
      <c r="F18" s="102">
        <v>4270</v>
      </c>
      <c r="G18" s="230">
        <v>23066</v>
      </c>
      <c r="H18" s="163" t="s">
        <v>20</v>
      </c>
      <c r="I18" s="275">
        <v>21000</v>
      </c>
      <c r="J18" s="110">
        <v>20970</v>
      </c>
      <c r="K18" s="174">
        <v>20970</v>
      </c>
    </row>
    <row r="19" spans="1:11" ht="30.75">
      <c r="A19" s="226"/>
      <c r="B19" s="215"/>
      <c r="C19" s="81"/>
      <c r="D19" s="98">
        <v>600</v>
      </c>
      <c r="E19" s="102">
        <v>60016</v>
      </c>
      <c r="F19" s="102">
        <v>4210</v>
      </c>
      <c r="G19" s="231"/>
      <c r="H19" s="163" t="s">
        <v>20</v>
      </c>
      <c r="I19" s="276"/>
      <c r="J19" s="110">
        <v>30</v>
      </c>
      <c r="K19" s="174">
        <v>30</v>
      </c>
    </row>
    <row r="20" spans="1:11" ht="30.75">
      <c r="A20" s="226"/>
      <c r="B20" s="215"/>
      <c r="C20" s="81"/>
      <c r="D20" s="98">
        <v>900</v>
      </c>
      <c r="E20" s="102">
        <v>90095</v>
      </c>
      <c r="F20" s="102">
        <v>4210</v>
      </c>
      <c r="G20" s="231"/>
      <c r="H20" s="13" t="s">
        <v>21</v>
      </c>
      <c r="I20" s="110">
        <v>1500</v>
      </c>
      <c r="J20" s="110">
        <v>1500</v>
      </c>
      <c r="K20" s="174">
        <v>1500</v>
      </c>
    </row>
    <row r="21" spans="1:11" ht="46.5">
      <c r="A21" s="227"/>
      <c r="B21" s="229"/>
      <c r="C21" s="175"/>
      <c r="D21" s="98">
        <v>900</v>
      </c>
      <c r="E21" s="102">
        <v>90003</v>
      </c>
      <c r="F21" s="102">
        <v>4210</v>
      </c>
      <c r="G21" s="232"/>
      <c r="H21" s="162" t="s">
        <v>22</v>
      </c>
      <c r="I21" s="110">
        <v>566</v>
      </c>
      <c r="J21" s="110">
        <v>566</v>
      </c>
      <c r="K21" s="174">
        <v>565.84</v>
      </c>
    </row>
    <row r="22" spans="1:11" s="21" customFormat="1" ht="15.75" thickBot="1">
      <c r="A22" s="147"/>
      <c r="B22" s="72"/>
      <c r="C22" s="145"/>
      <c r="D22" s="74"/>
      <c r="E22" s="80"/>
      <c r="F22" s="80"/>
      <c r="G22" s="138"/>
      <c r="H22" s="54" t="s">
        <v>133</v>
      </c>
      <c r="I22" s="41">
        <f>I18+I20+I21</f>
        <v>23066</v>
      </c>
      <c r="J22" s="41">
        <f>J18+J19+J20+J21</f>
        <v>23066</v>
      </c>
      <c r="K22" s="55">
        <f>K18+K19+K20+K21</f>
        <v>23065.84</v>
      </c>
    </row>
    <row r="23" spans="1:11" ht="30.75">
      <c r="A23" s="277">
        <v>4</v>
      </c>
      <c r="B23" s="219" t="s">
        <v>23</v>
      </c>
      <c r="C23" s="81"/>
      <c r="D23" s="95">
        <v>926</v>
      </c>
      <c r="E23" s="99">
        <v>92601</v>
      </c>
      <c r="F23" s="99">
        <v>4210</v>
      </c>
      <c r="G23" s="260">
        <v>18015</v>
      </c>
      <c r="H23" s="28" t="s">
        <v>24</v>
      </c>
      <c r="I23" s="262">
        <v>10000</v>
      </c>
      <c r="J23" s="14">
        <v>3928</v>
      </c>
      <c r="K23" s="148">
        <v>3927.99</v>
      </c>
    </row>
    <row r="24" spans="1:11" ht="30.75">
      <c r="A24" s="278"/>
      <c r="B24" s="215"/>
      <c r="C24" s="81"/>
      <c r="D24" s="98">
        <v>926</v>
      </c>
      <c r="E24" s="102">
        <v>92601</v>
      </c>
      <c r="F24" s="102">
        <v>4300</v>
      </c>
      <c r="G24" s="260"/>
      <c r="H24" s="163" t="s">
        <v>24</v>
      </c>
      <c r="I24" s="276"/>
      <c r="J24" s="110">
        <v>5960</v>
      </c>
      <c r="K24" s="150">
        <v>5960</v>
      </c>
    </row>
    <row r="25" spans="1:11" ht="30.75">
      <c r="A25" s="278"/>
      <c r="B25" s="215"/>
      <c r="C25" s="81"/>
      <c r="D25" s="98">
        <v>926</v>
      </c>
      <c r="E25" s="102">
        <v>92601</v>
      </c>
      <c r="F25" s="102">
        <v>4270</v>
      </c>
      <c r="G25" s="260"/>
      <c r="H25" s="162" t="s">
        <v>24</v>
      </c>
      <c r="I25" s="276"/>
      <c r="J25" s="110">
        <v>112</v>
      </c>
      <c r="K25" s="150">
        <v>0</v>
      </c>
    </row>
    <row r="26" spans="1:11" ht="30.75">
      <c r="A26" s="279"/>
      <c r="B26" s="268"/>
      <c r="C26" s="81"/>
      <c r="D26" s="98">
        <v>900</v>
      </c>
      <c r="E26" s="102">
        <v>90003</v>
      </c>
      <c r="F26" s="102">
        <v>4210</v>
      </c>
      <c r="G26" s="266"/>
      <c r="H26" s="162" t="s">
        <v>26</v>
      </c>
      <c r="I26" s="110">
        <v>2515</v>
      </c>
      <c r="J26" s="110">
        <v>2515</v>
      </c>
      <c r="K26" s="150">
        <v>2420</v>
      </c>
    </row>
    <row r="27" spans="1:11" ht="30.75">
      <c r="A27" s="279"/>
      <c r="B27" s="268"/>
      <c r="C27" s="81"/>
      <c r="D27" s="98">
        <v>921</v>
      </c>
      <c r="E27" s="102">
        <v>92109</v>
      </c>
      <c r="F27" s="102">
        <v>4300</v>
      </c>
      <c r="G27" s="266"/>
      <c r="H27" s="163" t="s">
        <v>27</v>
      </c>
      <c r="I27" s="110">
        <v>2000</v>
      </c>
      <c r="J27" s="110">
        <v>2000</v>
      </c>
      <c r="K27" s="150">
        <v>2000</v>
      </c>
    </row>
    <row r="28" spans="1:11" ht="15">
      <c r="A28" s="279"/>
      <c r="B28" s="268"/>
      <c r="C28" s="81"/>
      <c r="D28" s="98">
        <v>921</v>
      </c>
      <c r="E28" s="102">
        <v>92109</v>
      </c>
      <c r="F28" s="102">
        <v>4270</v>
      </c>
      <c r="G28" s="266"/>
      <c r="H28" s="163" t="s">
        <v>25</v>
      </c>
      <c r="I28" s="110">
        <v>2500</v>
      </c>
      <c r="J28" s="110">
        <v>2500</v>
      </c>
      <c r="K28" s="150">
        <v>2500</v>
      </c>
    </row>
    <row r="29" spans="1:11" ht="15.75" thickBot="1">
      <c r="A29" s="280"/>
      <c r="B29" s="269"/>
      <c r="C29" s="81"/>
      <c r="D29" s="78">
        <v>921</v>
      </c>
      <c r="E29" s="115">
        <v>92109</v>
      </c>
      <c r="F29" s="115">
        <v>4210</v>
      </c>
      <c r="G29" s="267"/>
      <c r="H29" s="12" t="s">
        <v>28</v>
      </c>
      <c r="I29" s="114">
        <v>1000</v>
      </c>
      <c r="J29" s="114">
        <v>1000</v>
      </c>
      <c r="K29" s="151">
        <v>949</v>
      </c>
    </row>
    <row r="30" spans="1:11" s="21" customFormat="1" ht="15.75" thickBot="1">
      <c r="A30" s="152"/>
      <c r="B30" s="52"/>
      <c r="C30" s="145"/>
      <c r="D30" s="35"/>
      <c r="E30" s="36"/>
      <c r="F30" s="5"/>
      <c r="G30" s="53"/>
      <c r="H30" s="54" t="s">
        <v>133</v>
      </c>
      <c r="I30" s="41">
        <f>I23+I28+I26+I27+I29</f>
        <v>18015</v>
      </c>
      <c r="J30" s="33">
        <f>SUM(J23:J29)</f>
        <v>18015</v>
      </c>
      <c r="K30" s="55">
        <f>SUM(K23:K29)</f>
        <v>17756.989999999998</v>
      </c>
    </row>
    <row r="31" spans="1:11" ht="47.25" thickBot="1">
      <c r="A31" s="85">
        <v>5</v>
      </c>
      <c r="B31" s="73" t="s">
        <v>29</v>
      </c>
      <c r="C31" s="75"/>
      <c r="D31" s="17">
        <v>600</v>
      </c>
      <c r="E31" s="17">
        <v>60016</v>
      </c>
      <c r="F31" s="17">
        <v>4270</v>
      </c>
      <c r="G31" s="138">
        <v>5813</v>
      </c>
      <c r="H31" s="16" t="s">
        <v>30</v>
      </c>
      <c r="I31" s="59">
        <v>5813</v>
      </c>
      <c r="J31" s="62">
        <v>5813</v>
      </c>
      <c r="K31" s="153">
        <v>5813</v>
      </c>
    </row>
    <row r="32" spans="1:11" ht="15">
      <c r="A32" s="213">
        <v>6</v>
      </c>
      <c r="B32" s="219" t="s">
        <v>31</v>
      </c>
      <c r="C32" s="81"/>
      <c r="D32" s="95">
        <v>600</v>
      </c>
      <c r="E32" s="99">
        <v>60016</v>
      </c>
      <c r="F32" s="101">
        <v>4210</v>
      </c>
      <c r="G32" s="220">
        <v>7243</v>
      </c>
      <c r="H32" s="118" t="s">
        <v>32</v>
      </c>
      <c r="I32" s="113">
        <v>2543</v>
      </c>
      <c r="J32" s="14">
        <v>2543</v>
      </c>
      <c r="K32" s="142">
        <v>2542.41</v>
      </c>
    </row>
    <row r="33" spans="1:11" ht="15">
      <c r="A33" s="218"/>
      <c r="B33" s="215"/>
      <c r="C33" s="81"/>
      <c r="D33" s="98">
        <v>921</v>
      </c>
      <c r="E33" s="102">
        <v>92109</v>
      </c>
      <c r="F33" s="102">
        <v>4300</v>
      </c>
      <c r="G33" s="220"/>
      <c r="H33" s="108" t="s">
        <v>33</v>
      </c>
      <c r="I33" s="110">
        <v>400</v>
      </c>
      <c r="J33" s="110">
        <v>400</v>
      </c>
      <c r="K33" s="139">
        <v>199.99</v>
      </c>
    </row>
    <row r="34" spans="1:11" ht="15">
      <c r="A34" s="218"/>
      <c r="B34" s="215"/>
      <c r="C34" s="81"/>
      <c r="D34" s="98">
        <v>900</v>
      </c>
      <c r="E34" s="102">
        <v>90003</v>
      </c>
      <c r="F34" s="102">
        <v>4210</v>
      </c>
      <c r="G34" s="220"/>
      <c r="H34" s="108" t="s">
        <v>34</v>
      </c>
      <c r="I34" s="223">
        <v>800</v>
      </c>
      <c r="J34" s="110">
        <v>301</v>
      </c>
      <c r="K34" s="139">
        <v>133.25</v>
      </c>
    </row>
    <row r="35" spans="1:11" ht="15">
      <c r="A35" s="218"/>
      <c r="B35" s="215"/>
      <c r="C35" s="81"/>
      <c r="D35" s="98">
        <v>900</v>
      </c>
      <c r="E35" s="102">
        <v>90003</v>
      </c>
      <c r="F35" s="102">
        <v>4300</v>
      </c>
      <c r="G35" s="220"/>
      <c r="H35" s="108" t="s">
        <v>34</v>
      </c>
      <c r="I35" s="208"/>
      <c r="J35" s="110">
        <v>499</v>
      </c>
      <c r="K35" s="139">
        <v>499</v>
      </c>
    </row>
    <row r="36" spans="1:11" ht="30.75">
      <c r="A36" s="218"/>
      <c r="B36" s="215"/>
      <c r="C36" s="81"/>
      <c r="D36" s="98">
        <v>921</v>
      </c>
      <c r="E36" s="102">
        <v>92105</v>
      </c>
      <c r="F36" s="102">
        <v>4210</v>
      </c>
      <c r="G36" s="220"/>
      <c r="H36" s="108" t="s">
        <v>35</v>
      </c>
      <c r="I36" s="223">
        <v>3500</v>
      </c>
      <c r="J36" s="110">
        <v>1950</v>
      </c>
      <c r="K36" s="139">
        <v>1810.37</v>
      </c>
    </row>
    <row r="37" spans="1:11" ht="31.5" thickBot="1">
      <c r="A37" s="85"/>
      <c r="B37" s="50"/>
      <c r="C37" s="44"/>
      <c r="D37" s="78">
        <v>921</v>
      </c>
      <c r="E37" s="115">
        <v>92105</v>
      </c>
      <c r="F37" s="115">
        <v>4300</v>
      </c>
      <c r="G37" s="161"/>
      <c r="H37" s="109" t="s">
        <v>35</v>
      </c>
      <c r="I37" s="224"/>
      <c r="J37" s="114">
        <v>1550</v>
      </c>
      <c r="K37" s="143">
        <v>1550</v>
      </c>
    </row>
    <row r="38" spans="1:11" s="21" customFormat="1" ht="15.75" thickBot="1">
      <c r="A38" s="144"/>
      <c r="B38" s="88"/>
      <c r="C38" s="145"/>
      <c r="D38" s="35"/>
      <c r="E38" s="36"/>
      <c r="F38" s="58"/>
      <c r="G38" s="59"/>
      <c r="H38" s="82" t="s">
        <v>133</v>
      </c>
      <c r="I38" s="66">
        <f>SUM(I32:I37)</f>
        <v>7243</v>
      </c>
      <c r="J38" s="62">
        <f>SUM(J32:J37)</f>
        <v>7243</v>
      </c>
      <c r="K38" s="68">
        <f>SUM(K32:K37)</f>
        <v>6735.0199999999995</v>
      </c>
    </row>
    <row r="39" spans="1:11" ht="30.75">
      <c r="A39" s="213">
        <v>7</v>
      </c>
      <c r="B39" s="219" t="s">
        <v>36</v>
      </c>
      <c r="C39" s="81"/>
      <c r="D39" s="95">
        <v>921</v>
      </c>
      <c r="E39" s="99">
        <v>92105</v>
      </c>
      <c r="F39" s="119">
        <v>4210</v>
      </c>
      <c r="G39" s="234">
        <v>6066</v>
      </c>
      <c r="H39" s="104" t="s">
        <v>37</v>
      </c>
      <c r="I39" s="14">
        <v>1000</v>
      </c>
      <c r="J39" s="14">
        <v>1000</v>
      </c>
      <c r="K39" s="142">
        <v>1000</v>
      </c>
    </row>
    <row r="40" spans="1:11" ht="30.75">
      <c r="A40" s="218"/>
      <c r="B40" s="215"/>
      <c r="C40" s="81"/>
      <c r="D40" s="98">
        <v>900</v>
      </c>
      <c r="E40" s="102">
        <v>90003</v>
      </c>
      <c r="F40" s="120">
        <v>4210</v>
      </c>
      <c r="G40" s="274"/>
      <c r="H40" s="107" t="s">
        <v>38</v>
      </c>
      <c r="I40" s="110">
        <v>1000</v>
      </c>
      <c r="J40" s="110">
        <v>1000</v>
      </c>
      <c r="K40" s="139">
        <v>1000</v>
      </c>
    </row>
    <row r="41" spans="1:11" ht="30.75">
      <c r="A41" s="218"/>
      <c r="B41" s="215"/>
      <c r="C41" s="81"/>
      <c r="D41" s="98">
        <v>900</v>
      </c>
      <c r="E41" s="102">
        <v>90095</v>
      </c>
      <c r="F41" s="120">
        <v>4350</v>
      </c>
      <c r="G41" s="274"/>
      <c r="H41" s="107" t="s">
        <v>39</v>
      </c>
      <c r="I41" s="110">
        <v>100</v>
      </c>
      <c r="J41" s="110">
        <v>100</v>
      </c>
      <c r="K41" s="139">
        <v>100</v>
      </c>
    </row>
    <row r="42" spans="1:11" ht="31.5" thickBot="1">
      <c r="A42" s="214"/>
      <c r="B42" s="216"/>
      <c r="C42" s="81"/>
      <c r="D42" s="78">
        <v>600</v>
      </c>
      <c r="E42" s="115">
        <v>60016</v>
      </c>
      <c r="F42" s="121">
        <v>4270</v>
      </c>
      <c r="G42" s="235"/>
      <c r="H42" s="122" t="s">
        <v>40</v>
      </c>
      <c r="I42" s="114">
        <v>3966</v>
      </c>
      <c r="J42" s="114">
        <v>3966</v>
      </c>
      <c r="K42" s="143">
        <v>3966</v>
      </c>
    </row>
    <row r="43" spans="1:11" s="21" customFormat="1" ht="15.75" thickBot="1">
      <c r="A43" s="86"/>
      <c r="B43" s="72"/>
      <c r="C43" s="145"/>
      <c r="D43" s="35"/>
      <c r="E43" s="36"/>
      <c r="F43" s="58"/>
      <c r="G43" s="59"/>
      <c r="H43" s="60" t="s">
        <v>133</v>
      </c>
      <c r="I43" s="59">
        <f>SUM(I39:I42)</f>
        <v>6066</v>
      </c>
      <c r="J43" s="59">
        <f>SUM(J39:J42)</f>
        <v>6066</v>
      </c>
      <c r="K43" s="69">
        <f>SUM(K39:K42)</f>
        <v>6066</v>
      </c>
    </row>
    <row r="44" spans="1:11" ht="15">
      <c r="A44" s="213">
        <v>8</v>
      </c>
      <c r="B44" s="219" t="s">
        <v>41</v>
      </c>
      <c r="C44" s="81"/>
      <c r="D44" s="95">
        <v>900</v>
      </c>
      <c r="E44" s="99">
        <v>90095</v>
      </c>
      <c r="F44" s="99">
        <v>4210</v>
      </c>
      <c r="G44" s="234">
        <v>7058</v>
      </c>
      <c r="H44" s="104" t="s">
        <v>42</v>
      </c>
      <c r="I44" s="14">
        <v>6500</v>
      </c>
      <c r="J44" s="113">
        <v>6500</v>
      </c>
      <c r="K44" s="142">
        <v>6499.32</v>
      </c>
    </row>
    <row r="45" spans="1:11" ht="31.5" thickBot="1">
      <c r="A45" s="214"/>
      <c r="B45" s="216"/>
      <c r="C45" s="81"/>
      <c r="D45" s="78">
        <v>900</v>
      </c>
      <c r="E45" s="115">
        <v>90003</v>
      </c>
      <c r="F45" s="115">
        <v>4210</v>
      </c>
      <c r="G45" s="235"/>
      <c r="H45" s="122" t="s">
        <v>43</v>
      </c>
      <c r="I45" s="114">
        <v>558</v>
      </c>
      <c r="J45" s="114">
        <v>558.07</v>
      </c>
      <c r="K45" s="143">
        <v>558.07</v>
      </c>
    </row>
    <row r="46" spans="1:11" s="21" customFormat="1" ht="15.75" thickBot="1">
      <c r="A46" s="144"/>
      <c r="B46" s="88"/>
      <c r="C46" s="145"/>
      <c r="D46" s="35"/>
      <c r="E46" s="36"/>
      <c r="F46" s="58"/>
      <c r="G46" s="169"/>
      <c r="H46" s="60" t="s">
        <v>133</v>
      </c>
      <c r="I46" s="59">
        <f>SUM(I44:I45)</f>
        <v>7058</v>
      </c>
      <c r="J46" s="62">
        <f>SUM(J44:J45)</f>
        <v>7058.07</v>
      </c>
      <c r="K46" s="68">
        <f>SUM(K44:K45)</f>
        <v>7057.389999999999</v>
      </c>
    </row>
    <row r="47" spans="1:11" ht="15" customHeight="1">
      <c r="A47" s="213">
        <v>9</v>
      </c>
      <c r="B47" s="219" t="s">
        <v>44</v>
      </c>
      <c r="C47" s="81"/>
      <c r="D47" s="95">
        <v>926</v>
      </c>
      <c r="E47" s="99">
        <v>92601</v>
      </c>
      <c r="F47" s="93">
        <v>4270</v>
      </c>
      <c r="G47" s="220">
        <v>15893</v>
      </c>
      <c r="H47" s="104" t="s">
        <v>45</v>
      </c>
      <c r="I47" s="207">
        <v>9393</v>
      </c>
      <c r="J47" s="14">
        <v>9363</v>
      </c>
      <c r="K47" s="142">
        <v>9363</v>
      </c>
    </row>
    <row r="48" spans="1:11" ht="15" customHeight="1">
      <c r="A48" s="218"/>
      <c r="B48" s="215"/>
      <c r="C48" s="81"/>
      <c r="D48" s="98">
        <v>926</v>
      </c>
      <c r="E48" s="102">
        <v>92601</v>
      </c>
      <c r="F48" s="94">
        <v>4210</v>
      </c>
      <c r="G48" s="220"/>
      <c r="H48" s="107" t="s">
        <v>45</v>
      </c>
      <c r="I48" s="208"/>
      <c r="J48" s="110">
        <v>30</v>
      </c>
      <c r="K48" s="139">
        <v>30</v>
      </c>
    </row>
    <row r="49" spans="1:11" ht="15">
      <c r="A49" s="218"/>
      <c r="B49" s="215"/>
      <c r="C49" s="81"/>
      <c r="D49" s="98">
        <v>900</v>
      </c>
      <c r="E49" s="102">
        <v>90003</v>
      </c>
      <c r="F49" s="94">
        <v>4210</v>
      </c>
      <c r="G49" s="220"/>
      <c r="H49" s="107" t="s">
        <v>46</v>
      </c>
      <c r="I49" s="110">
        <v>5000</v>
      </c>
      <c r="J49" s="110">
        <v>5000</v>
      </c>
      <c r="K49" s="139">
        <v>4999.95</v>
      </c>
    </row>
    <row r="50" spans="1:11" ht="15">
      <c r="A50" s="218"/>
      <c r="B50" s="215"/>
      <c r="C50" s="81"/>
      <c r="D50" s="98">
        <v>926</v>
      </c>
      <c r="E50" s="102">
        <v>92605</v>
      </c>
      <c r="F50" s="94">
        <v>4210</v>
      </c>
      <c r="G50" s="220"/>
      <c r="H50" s="107" t="s">
        <v>47</v>
      </c>
      <c r="I50" s="110">
        <v>1000</v>
      </c>
      <c r="J50" s="110">
        <v>1000</v>
      </c>
      <c r="K50" s="139">
        <v>1000</v>
      </c>
    </row>
    <row r="51" spans="1:11" ht="15.75" thickBot="1">
      <c r="A51" s="214"/>
      <c r="B51" s="216"/>
      <c r="C51" s="44"/>
      <c r="D51" s="78">
        <v>921</v>
      </c>
      <c r="E51" s="115">
        <v>92105</v>
      </c>
      <c r="F51" s="116">
        <v>4210</v>
      </c>
      <c r="G51" s="233"/>
      <c r="H51" s="122" t="s">
        <v>48</v>
      </c>
      <c r="I51" s="114">
        <v>500</v>
      </c>
      <c r="J51" s="114">
        <v>500</v>
      </c>
      <c r="K51" s="140">
        <v>500</v>
      </c>
    </row>
    <row r="52" spans="1:11" s="21" customFormat="1" ht="15.75" thickBot="1">
      <c r="A52" s="147"/>
      <c r="B52" s="88"/>
      <c r="C52" s="63"/>
      <c r="D52" s="35"/>
      <c r="E52" s="80"/>
      <c r="F52" s="58"/>
      <c r="G52" s="170"/>
      <c r="H52" s="64" t="s">
        <v>133</v>
      </c>
      <c r="I52" s="41">
        <f>SUM(I47:I51)</f>
        <v>15893</v>
      </c>
      <c r="J52" s="33">
        <f>SUM(J47:J51)</f>
        <v>15893</v>
      </c>
      <c r="K52" s="55">
        <f>SUM(K47:K51)</f>
        <v>15892.95</v>
      </c>
    </row>
    <row r="53" spans="1:11" ht="27" customHeight="1">
      <c r="A53" s="218">
        <v>10</v>
      </c>
      <c r="B53" s="215" t="s">
        <v>49</v>
      </c>
      <c r="C53" s="81"/>
      <c r="D53" s="246">
        <v>900</v>
      </c>
      <c r="E53" s="246">
        <v>90015</v>
      </c>
      <c r="F53" s="246">
        <v>6050</v>
      </c>
      <c r="G53" s="242">
        <v>4936</v>
      </c>
      <c r="H53" s="244" t="s">
        <v>50</v>
      </c>
      <c r="I53" s="240">
        <v>4936</v>
      </c>
      <c r="J53" s="236">
        <v>4936</v>
      </c>
      <c r="K53" s="238">
        <v>4936</v>
      </c>
    </row>
    <row r="54" spans="1:11" ht="15.75" thickBot="1">
      <c r="A54" s="214"/>
      <c r="B54" s="216"/>
      <c r="C54" s="75"/>
      <c r="D54" s="247"/>
      <c r="E54" s="247"/>
      <c r="F54" s="247"/>
      <c r="G54" s="243"/>
      <c r="H54" s="245"/>
      <c r="I54" s="241"/>
      <c r="J54" s="237"/>
      <c r="K54" s="239"/>
    </row>
    <row r="55" spans="1:11" ht="15">
      <c r="A55" s="213">
        <v>11</v>
      </c>
      <c r="B55" s="215" t="s">
        <v>51</v>
      </c>
      <c r="C55" s="81"/>
      <c r="D55" s="95">
        <v>600</v>
      </c>
      <c r="E55" s="99">
        <v>60095</v>
      </c>
      <c r="F55" s="99">
        <v>6050</v>
      </c>
      <c r="G55" s="220">
        <v>10957</v>
      </c>
      <c r="H55" s="104" t="s">
        <v>52</v>
      </c>
      <c r="I55" s="14">
        <v>5000</v>
      </c>
      <c r="J55" s="14">
        <v>5000</v>
      </c>
      <c r="K55" s="142">
        <v>4995.17</v>
      </c>
    </row>
    <row r="56" spans="1:11" ht="15">
      <c r="A56" s="218"/>
      <c r="B56" s="248"/>
      <c r="C56" s="81"/>
      <c r="D56" s="98">
        <v>921</v>
      </c>
      <c r="E56" s="102">
        <v>92109</v>
      </c>
      <c r="F56" s="102">
        <v>4300</v>
      </c>
      <c r="G56" s="250"/>
      <c r="H56" s="107" t="s">
        <v>53</v>
      </c>
      <c r="I56" s="110">
        <v>5157</v>
      </c>
      <c r="J56" s="110">
        <v>5157</v>
      </c>
      <c r="K56" s="139">
        <v>5157</v>
      </c>
    </row>
    <row r="57" spans="1:11" ht="31.5" thickBot="1">
      <c r="A57" s="214"/>
      <c r="B57" s="249"/>
      <c r="C57" s="44"/>
      <c r="D57" s="78">
        <v>900</v>
      </c>
      <c r="E57" s="115">
        <v>90003</v>
      </c>
      <c r="F57" s="115">
        <v>4210</v>
      </c>
      <c r="G57" s="250"/>
      <c r="H57" s="122" t="s">
        <v>54</v>
      </c>
      <c r="I57" s="114">
        <v>800</v>
      </c>
      <c r="J57" s="114">
        <v>800</v>
      </c>
      <c r="K57" s="143">
        <v>797.98</v>
      </c>
    </row>
    <row r="58" spans="1:11" s="21" customFormat="1" ht="15">
      <c r="A58" s="146"/>
      <c r="B58" s="89"/>
      <c r="C58" s="145"/>
      <c r="D58" s="131"/>
      <c r="E58" s="176"/>
      <c r="F58" s="133"/>
      <c r="G58" s="177"/>
      <c r="H58" s="123" t="s">
        <v>133</v>
      </c>
      <c r="I58" s="6">
        <f>SUM(I55:I57)</f>
        <v>10957</v>
      </c>
      <c r="J58" s="178">
        <f>SUM(J55:J57)</f>
        <v>10957</v>
      </c>
      <c r="K58" s="179">
        <f>SUM(K55:K57)</f>
        <v>10950.15</v>
      </c>
    </row>
    <row r="59" spans="1:11" ht="47.25" customHeight="1">
      <c r="A59" s="180">
        <v>12</v>
      </c>
      <c r="B59" s="181" t="s">
        <v>55</v>
      </c>
      <c r="C59" s="182"/>
      <c r="D59" s="102">
        <v>600</v>
      </c>
      <c r="E59" s="120">
        <v>60016</v>
      </c>
      <c r="F59" s="120">
        <v>4300</v>
      </c>
      <c r="G59" s="183">
        <v>7081</v>
      </c>
      <c r="H59" s="164" t="s">
        <v>56</v>
      </c>
      <c r="I59" s="184">
        <v>7081</v>
      </c>
      <c r="J59" s="184">
        <v>7081</v>
      </c>
      <c r="K59" s="185">
        <v>7050.09</v>
      </c>
    </row>
    <row r="60" spans="1:11" ht="15">
      <c r="A60" s="218">
        <v>13</v>
      </c>
      <c r="B60" s="215" t="s">
        <v>57</v>
      </c>
      <c r="C60" s="81"/>
      <c r="D60" s="97">
        <v>926</v>
      </c>
      <c r="E60" s="101">
        <v>92601</v>
      </c>
      <c r="F60" s="101">
        <v>4270</v>
      </c>
      <c r="G60" s="220">
        <v>14647</v>
      </c>
      <c r="H60" s="106" t="s">
        <v>58</v>
      </c>
      <c r="I60" s="113">
        <v>10000</v>
      </c>
      <c r="J60" s="113">
        <v>10000</v>
      </c>
      <c r="K60" s="142">
        <v>0</v>
      </c>
    </row>
    <row r="61" spans="1:11" ht="15">
      <c r="A61" s="218"/>
      <c r="B61" s="215"/>
      <c r="C61" s="81"/>
      <c r="D61" s="98">
        <v>921</v>
      </c>
      <c r="E61" s="102">
        <v>92120</v>
      </c>
      <c r="F61" s="102">
        <v>4270</v>
      </c>
      <c r="G61" s="220"/>
      <c r="H61" s="107" t="s">
        <v>59</v>
      </c>
      <c r="I61" s="110">
        <v>4000</v>
      </c>
      <c r="J61" s="110">
        <v>4000</v>
      </c>
      <c r="K61" s="139">
        <v>0</v>
      </c>
    </row>
    <row r="62" spans="1:11" ht="15.75" thickBot="1">
      <c r="A62" s="214"/>
      <c r="B62" s="216"/>
      <c r="C62" s="44"/>
      <c r="D62" s="78">
        <v>900</v>
      </c>
      <c r="E62" s="115">
        <v>90003</v>
      </c>
      <c r="F62" s="115">
        <v>4210</v>
      </c>
      <c r="G62" s="233"/>
      <c r="H62" s="122" t="s">
        <v>60</v>
      </c>
      <c r="I62" s="114">
        <v>647</v>
      </c>
      <c r="J62" s="114">
        <v>647</v>
      </c>
      <c r="K62" s="140">
        <v>400.04</v>
      </c>
    </row>
    <row r="63" spans="1:11" s="21" customFormat="1" ht="15.75" thickBot="1">
      <c r="A63" s="49"/>
      <c r="B63" s="90"/>
      <c r="C63" s="67"/>
      <c r="D63" s="35"/>
      <c r="E63" s="36"/>
      <c r="F63" s="58"/>
      <c r="G63" s="170"/>
      <c r="H63" s="64" t="s">
        <v>133</v>
      </c>
      <c r="I63" s="59">
        <f>SUM(I60:I62)</f>
        <v>14647</v>
      </c>
      <c r="J63" s="62">
        <f>SUM(J60:J62)</f>
        <v>14647</v>
      </c>
      <c r="K63" s="68">
        <f>SUM(K60:K62)</f>
        <v>400.04</v>
      </c>
    </row>
    <row r="64" spans="1:11" ht="15">
      <c r="A64" s="213">
        <v>14</v>
      </c>
      <c r="B64" s="215" t="s">
        <v>61</v>
      </c>
      <c r="C64" s="81"/>
      <c r="D64" s="95">
        <v>900</v>
      </c>
      <c r="E64" s="99">
        <v>90003</v>
      </c>
      <c r="F64" s="93">
        <v>4210</v>
      </c>
      <c r="G64" s="253">
        <v>5513</v>
      </c>
      <c r="H64" s="124" t="s">
        <v>62</v>
      </c>
      <c r="I64" s="113">
        <v>2013</v>
      </c>
      <c r="J64" s="14">
        <v>2013</v>
      </c>
      <c r="K64" s="142">
        <v>2011.87</v>
      </c>
    </row>
    <row r="65" spans="1:11" ht="15">
      <c r="A65" s="218"/>
      <c r="B65" s="215"/>
      <c r="C65" s="81"/>
      <c r="D65" s="98">
        <v>900</v>
      </c>
      <c r="E65" s="102">
        <v>90003</v>
      </c>
      <c r="F65" s="94">
        <v>4210</v>
      </c>
      <c r="G65" s="253"/>
      <c r="H65" s="164" t="s">
        <v>63</v>
      </c>
      <c r="I65" s="110">
        <v>280</v>
      </c>
      <c r="J65" s="110">
        <v>280</v>
      </c>
      <c r="K65" s="139">
        <v>280</v>
      </c>
    </row>
    <row r="66" spans="1:11" ht="15">
      <c r="A66" s="218"/>
      <c r="B66" s="215"/>
      <c r="C66" s="81"/>
      <c r="D66" s="98" t="s">
        <v>129</v>
      </c>
      <c r="E66" s="102">
        <v>90095</v>
      </c>
      <c r="F66" s="94">
        <v>4210</v>
      </c>
      <c r="G66" s="253"/>
      <c r="H66" s="164" t="s">
        <v>64</v>
      </c>
      <c r="I66" s="110">
        <v>100</v>
      </c>
      <c r="J66" s="110">
        <v>100</v>
      </c>
      <c r="K66" s="139">
        <v>59.11</v>
      </c>
    </row>
    <row r="67" spans="1:11" ht="15">
      <c r="A67" s="218"/>
      <c r="B67" s="215"/>
      <c r="C67" s="81"/>
      <c r="D67" s="98">
        <v>600</v>
      </c>
      <c r="E67" s="102">
        <v>60016</v>
      </c>
      <c r="F67" s="94">
        <v>4270</v>
      </c>
      <c r="G67" s="253"/>
      <c r="H67" s="7" t="s">
        <v>65</v>
      </c>
      <c r="I67" s="110">
        <v>2770</v>
      </c>
      <c r="J67" s="110">
        <v>2770</v>
      </c>
      <c r="K67" s="139">
        <v>2770</v>
      </c>
    </row>
    <row r="68" spans="1:11" ht="15">
      <c r="A68" s="218"/>
      <c r="B68" s="215"/>
      <c r="C68" s="81"/>
      <c r="D68" s="98">
        <v>600</v>
      </c>
      <c r="E68" s="102">
        <v>60016</v>
      </c>
      <c r="F68" s="94">
        <v>4210</v>
      </c>
      <c r="G68" s="253"/>
      <c r="H68" s="164" t="s">
        <v>66</v>
      </c>
      <c r="I68" s="222">
        <v>350</v>
      </c>
      <c r="J68" s="110">
        <v>136</v>
      </c>
      <c r="K68" s="139">
        <v>135.99</v>
      </c>
    </row>
    <row r="69" spans="1:11" ht="15.75" thickBot="1">
      <c r="A69" s="214"/>
      <c r="B69" s="216"/>
      <c r="C69" s="81"/>
      <c r="D69" s="78">
        <v>600</v>
      </c>
      <c r="E69" s="115">
        <v>60016</v>
      </c>
      <c r="F69" s="116">
        <v>4300</v>
      </c>
      <c r="G69" s="254"/>
      <c r="H69" s="167" t="s">
        <v>66</v>
      </c>
      <c r="I69" s="255"/>
      <c r="J69" s="114">
        <v>214</v>
      </c>
      <c r="K69" s="143">
        <v>160</v>
      </c>
    </row>
    <row r="70" spans="1:11" s="21" customFormat="1" ht="15.75" thickBot="1">
      <c r="A70" s="144"/>
      <c r="B70" s="88"/>
      <c r="C70" s="65"/>
      <c r="D70" s="35"/>
      <c r="E70" s="36"/>
      <c r="F70" s="58"/>
      <c r="G70" s="169"/>
      <c r="H70" s="43" t="s">
        <v>133</v>
      </c>
      <c r="I70" s="59">
        <f>SUM(I64:I69)</f>
        <v>5513</v>
      </c>
      <c r="J70" s="62">
        <f>SUM(J64:J69)</f>
        <v>5513</v>
      </c>
      <c r="K70" s="68">
        <f>SUM(K64:K69)</f>
        <v>5416.969999999999</v>
      </c>
    </row>
    <row r="71" spans="1:12" ht="15">
      <c r="A71" s="213">
        <v>15</v>
      </c>
      <c r="B71" s="219" t="s">
        <v>67</v>
      </c>
      <c r="C71" s="81"/>
      <c r="D71" s="95">
        <v>600</v>
      </c>
      <c r="E71" s="99">
        <v>60016</v>
      </c>
      <c r="F71" s="99">
        <v>4270</v>
      </c>
      <c r="G71" s="231">
        <v>14878</v>
      </c>
      <c r="H71" s="19" t="s">
        <v>68</v>
      </c>
      <c r="I71" s="251">
        <v>14678</v>
      </c>
      <c r="J71" s="14">
        <v>14648</v>
      </c>
      <c r="K71" s="142">
        <v>14648</v>
      </c>
      <c r="L71" s="21"/>
    </row>
    <row r="72" spans="1:12" ht="15">
      <c r="A72" s="218"/>
      <c r="B72" s="215"/>
      <c r="C72" s="81"/>
      <c r="D72" s="98">
        <v>600</v>
      </c>
      <c r="E72" s="102">
        <v>60016</v>
      </c>
      <c r="F72" s="102">
        <v>4210</v>
      </c>
      <c r="G72" s="231"/>
      <c r="H72" s="164" t="s">
        <v>68</v>
      </c>
      <c r="I72" s="252"/>
      <c r="J72" s="110">
        <v>30</v>
      </c>
      <c r="K72" s="139">
        <v>30</v>
      </c>
      <c r="L72" s="21"/>
    </row>
    <row r="73" spans="1:12" ht="15.75" thickBot="1">
      <c r="A73" s="214"/>
      <c r="B73" s="216"/>
      <c r="C73" s="44"/>
      <c r="D73" s="78">
        <v>900</v>
      </c>
      <c r="E73" s="115">
        <v>90003</v>
      </c>
      <c r="F73" s="115">
        <v>4210</v>
      </c>
      <c r="G73" s="257"/>
      <c r="H73" s="9" t="s">
        <v>69</v>
      </c>
      <c r="I73" s="15">
        <v>200</v>
      </c>
      <c r="J73" s="15">
        <v>200</v>
      </c>
      <c r="K73" s="143">
        <v>0</v>
      </c>
      <c r="L73" s="21"/>
    </row>
    <row r="74" spans="1:11" s="21" customFormat="1" ht="15.75" thickBot="1">
      <c r="A74" s="144"/>
      <c r="B74" s="88"/>
      <c r="C74" s="145"/>
      <c r="D74" s="35"/>
      <c r="E74" s="36"/>
      <c r="F74" s="58"/>
      <c r="G74" s="171"/>
      <c r="H74" s="123" t="s">
        <v>133</v>
      </c>
      <c r="I74" s="62">
        <f>SUM(I71:I73)</f>
        <v>14878</v>
      </c>
      <c r="J74" s="59">
        <f>SUM(J71:J73)</f>
        <v>14878</v>
      </c>
      <c r="K74" s="69">
        <f>SUM(K71:K73)</f>
        <v>14678</v>
      </c>
    </row>
    <row r="75" spans="1:12" ht="15">
      <c r="A75" s="213">
        <v>16</v>
      </c>
      <c r="B75" s="219" t="s">
        <v>70</v>
      </c>
      <c r="C75" s="81"/>
      <c r="D75" s="95">
        <v>900</v>
      </c>
      <c r="E75" s="99">
        <v>90015</v>
      </c>
      <c r="F75" s="99">
        <v>6050</v>
      </c>
      <c r="G75" s="256">
        <v>10380</v>
      </c>
      <c r="H75" s="19" t="s">
        <v>71</v>
      </c>
      <c r="I75" s="14">
        <v>10000</v>
      </c>
      <c r="J75" s="113">
        <v>10000</v>
      </c>
      <c r="K75" s="142">
        <v>3813</v>
      </c>
      <c r="L75" s="21"/>
    </row>
    <row r="76" spans="1:12" ht="15.75" thickBot="1">
      <c r="A76" s="214"/>
      <c r="B76" s="216"/>
      <c r="C76" s="81"/>
      <c r="D76" s="78">
        <v>900</v>
      </c>
      <c r="E76" s="115">
        <v>90003</v>
      </c>
      <c r="F76" s="115">
        <v>4210</v>
      </c>
      <c r="G76" s="257"/>
      <c r="H76" s="9" t="s">
        <v>72</v>
      </c>
      <c r="I76" s="114">
        <v>380</v>
      </c>
      <c r="J76" s="114">
        <v>380</v>
      </c>
      <c r="K76" s="143">
        <v>366.45</v>
      </c>
      <c r="L76" s="21"/>
    </row>
    <row r="77" spans="1:11" s="21" customFormat="1" ht="15.75" thickBot="1">
      <c r="A77" s="144"/>
      <c r="B77" s="88"/>
      <c r="C77" s="76"/>
      <c r="D77" s="35"/>
      <c r="E77" s="36"/>
      <c r="F77" s="58"/>
      <c r="G77" s="171"/>
      <c r="H77" s="42" t="s">
        <v>133</v>
      </c>
      <c r="I77" s="59">
        <f>SUM(I75:I76)</f>
        <v>10380</v>
      </c>
      <c r="J77" s="62">
        <f>SUM(J75:J76)</f>
        <v>10380</v>
      </c>
      <c r="K77" s="68">
        <f>SUM(K75:K76)</f>
        <v>4179.45</v>
      </c>
    </row>
    <row r="78" spans="1:11" ht="15">
      <c r="A78" s="213">
        <v>17</v>
      </c>
      <c r="B78" s="219" t="s">
        <v>73</v>
      </c>
      <c r="C78" s="81"/>
      <c r="D78" s="95">
        <v>900</v>
      </c>
      <c r="E78" s="99">
        <v>90003</v>
      </c>
      <c r="F78" s="99">
        <v>4300</v>
      </c>
      <c r="G78" s="256">
        <v>10172</v>
      </c>
      <c r="H78" s="19" t="s">
        <v>74</v>
      </c>
      <c r="I78" s="14">
        <v>2400</v>
      </c>
      <c r="J78" s="14">
        <v>2400</v>
      </c>
      <c r="K78" s="142">
        <v>1650</v>
      </c>
    </row>
    <row r="79" spans="1:11" ht="30.75">
      <c r="A79" s="218"/>
      <c r="B79" s="215"/>
      <c r="C79" s="81"/>
      <c r="D79" s="98">
        <v>900</v>
      </c>
      <c r="E79" s="102">
        <v>90003</v>
      </c>
      <c r="F79" s="102">
        <v>4210</v>
      </c>
      <c r="G79" s="260"/>
      <c r="H79" s="164" t="s">
        <v>38</v>
      </c>
      <c r="I79" s="110">
        <v>500</v>
      </c>
      <c r="J79" s="110">
        <v>500</v>
      </c>
      <c r="K79" s="139">
        <v>499.95</v>
      </c>
    </row>
    <row r="80" spans="1:11" ht="15">
      <c r="A80" s="218"/>
      <c r="B80" s="215"/>
      <c r="C80" s="81"/>
      <c r="D80" s="98">
        <v>926</v>
      </c>
      <c r="E80" s="102">
        <v>92601</v>
      </c>
      <c r="F80" s="102">
        <v>4210</v>
      </c>
      <c r="G80" s="260"/>
      <c r="H80" s="7" t="s">
        <v>75</v>
      </c>
      <c r="I80" s="110">
        <v>1500</v>
      </c>
      <c r="J80" s="110">
        <v>1500</v>
      </c>
      <c r="K80" s="139">
        <v>1500</v>
      </c>
    </row>
    <row r="81" spans="1:11" ht="30.75">
      <c r="A81" s="218"/>
      <c r="B81" s="215"/>
      <c r="C81" s="81"/>
      <c r="D81" s="98">
        <v>921</v>
      </c>
      <c r="E81" s="102">
        <v>92109</v>
      </c>
      <c r="F81" s="102">
        <v>4210</v>
      </c>
      <c r="G81" s="260"/>
      <c r="H81" s="165" t="s">
        <v>76</v>
      </c>
      <c r="I81" s="110">
        <v>3000</v>
      </c>
      <c r="J81" s="110">
        <v>3000</v>
      </c>
      <c r="K81" s="139">
        <v>2955.96</v>
      </c>
    </row>
    <row r="82" spans="1:11" ht="31.5" thickBot="1">
      <c r="A82" s="214"/>
      <c r="B82" s="214"/>
      <c r="C82" s="75"/>
      <c r="D82" s="78">
        <v>921</v>
      </c>
      <c r="E82" s="115">
        <v>92109</v>
      </c>
      <c r="F82" s="116">
        <v>4210</v>
      </c>
      <c r="G82" s="261"/>
      <c r="H82" s="167" t="s">
        <v>77</v>
      </c>
      <c r="I82" s="114">
        <v>2772</v>
      </c>
      <c r="J82" s="114">
        <v>2772</v>
      </c>
      <c r="K82" s="140">
        <v>2772</v>
      </c>
    </row>
    <row r="83" spans="1:11" s="21" customFormat="1" ht="15">
      <c r="A83" s="144"/>
      <c r="B83" s="186"/>
      <c r="C83" s="145"/>
      <c r="D83" s="131"/>
      <c r="E83" s="132"/>
      <c r="F83" s="133"/>
      <c r="G83" s="187"/>
      <c r="H83" s="56" t="s">
        <v>133</v>
      </c>
      <c r="I83" s="6">
        <f>SUM(I78:I82)</f>
        <v>10172</v>
      </c>
      <c r="J83" s="6">
        <f>SUM(J78:J82)</f>
        <v>10172</v>
      </c>
      <c r="K83" s="154">
        <f>SUM(K78:K82)</f>
        <v>9377.91</v>
      </c>
    </row>
    <row r="84" spans="1:11" ht="15">
      <c r="A84" s="209">
        <v>18</v>
      </c>
      <c r="B84" s="228" t="s">
        <v>137</v>
      </c>
      <c r="C84" s="173"/>
      <c r="D84" s="98">
        <v>921</v>
      </c>
      <c r="E84" s="102">
        <v>92109</v>
      </c>
      <c r="F84" s="94">
        <v>4300</v>
      </c>
      <c r="G84" s="272">
        <v>5974</v>
      </c>
      <c r="H84" s="164" t="s">
        <v>78</v>
      </c>
      <c r="I84" s="168">
        <v>2000</v>
      </c>
      <c r="J84" s="110">
        <v>2000</v>
      </c>
      <c r="K84" s="191">
        <v>2000</v>
      </c>
    </row>
    <row r="85" spans="1:11" ht="15">
      <c r="A85" s="210"/>
      <c r="B85" s="270"/>
      <c r="C85" s="81"/>
      <c r="D85" s="98">
        <v>921</v>
      </c>
      <c r="E85" s="102">
        <v>92105</v>
      </c>
      <c r="F85" s="94">
        <v>4210</v>
      </c>
      <c r="G85" s="266"/>
      <c r="H85" s="164" t="s">
        <v>139</v>
      </c>
      <c r="I85" s="222">
        <v>500</v>
      </c>
      <c r="J85" s="110">
        <v>170</v>
      </c>
      <c r="K85" s="191">
        <v>166.92</v>
      </c>
    </row>
    <row r="86" spans="1:11" ht="15">
      <c r="A86" s="210"/>
      <c r="B86" s="270"/>
      <c r="C86" s="81"/>
      <c r="D86" s="98">
        <v>921</v>
      </c>
      <c r="E86" s="102">
        <v>92105</v>
      </c>
      <c r="F86" s="94">
        <v>4300</v>
      </c>
      <c r="G86" s="266"/>
      <c r="H86" s="164" t="s">
        <v>139</v>
      </c>
      <c r="I86" s="222"/>
      <c r="J86" s="110">
        <v>330</v>
      </c>
      <c r="K86" s="191">
        <v>330</v>
      </c>
    </row>
    <row r="87" spans="1:11" ht="15">
      <c r="A87" s="211"/>
      <c r="B87" s="271"/>
      <c r="C87" s="175"/>
      <c r="D87" s="98">
        <v>600</v>
      </c>
      <c r="E87" s="102">
        <v>60016</v>
      </c>
      <c r="F87" s="94">
        <v>4270</v>
      </c>
      <c r="G87" s="273"/>
      <c r="H87" s="166" t="s">
        <v>79</v>
      </c>
      <c r="I87" s="110">
        <v>3474</v>
      </c>
      <c r="J87" s="110">
        <v>3474</v>
      </c>
      <c r="K87" s="191">
        <v>3074.51</v>
      </c>
    </row>
    <row r="88" spans="1:11" s="21" customFormat="1" ht="15.75" thickBot="1">
      <c r="A88" s="188"/>
      <c r="B88" s="189"/>
      <c r="C88" s="63"/>
      <c r="D88" s="74"/>
      <c r="E88" s="80"/>
      <c r="F88" s="5"/>
      <c r="G88" s="152"/>
      <c r="H88" s="64" t="s">
        <v>133</v>
      </c>
      <c r="I88" s="33">
        <f>SUM(I84:I87)</f>
        <v>5974</v>
      </c>
      <c r="J88" s="33">
        <f>SUM(J84:J87)</f>
        <v>5974</v>
      </c>
      <c r="K88" s="190">
        <f>SUM(K84:K87)</f>
        <v>5571.43</v>
      </c>
    </row>
    <row r="89" spans="1:11" ht="15">
      <c r="A89" s="218">
        <v>19</v>
      </c>
      <c r="B89" s="258" t="s">
        <v>80</v>
      </c>
      <c r="C89" s="81"/>
      <c r="D89" s="95">
        <v>921</v>
      </c>
      <c r="E89" s="99">
        <v>92109</v>
      </c>
      <c r="F89" s="99">
        <v>4270</v>
      </c>
      <c r="G89" s="231">
        <v>17184</v>
      </c>
      <c r="H89" s="7" t="s">
        <v>81</v>
      </c>
      <c r="I89" s="113">
        <v>15400</v>
      </c>
      <c r="J89" s="113">
        <v>15400</v>
      </c>
      <c r="K89" s="142">
        <v>15400</v>
      </c>
    </row>
    <row r="90" spans="1:11" ht="15">
      <c r="A90" s="218"/>
      <c r="B90" s="258"/>
      <c r="C90" s="81"/>
      <c r="D90" s="98">
        <v>900</v>
      </c>
      <c r="E90" s="102">
        <v>90095</v>
      </c>
      <c r="F90" s="102">
        <v>4210</v>
      </c>
      <c r="G90" s="231"/>
      <c r="H90" s="164" t="s">
        <v>82</v>
      </c>
      <c r="I90" s="110">
        <v>1600</v>
      </c>
      <c r="J90" s="110">
        <v>1600</v>
      </c>
      <c r="K90" s="139">
        <v>1599.62</v>
      </c>
    </row>
    <row r="91" spans="1:11" ht="17.25" customHeight="1" thickBot="1">
      <c r="A91" s="214"/>
      <c r="B91" s="259"/>
      <c r="C91" s="81"/>
      <c r="D91" s="78">
        <v>900</v>
      </c>
      <c r="E91" s="115">
        <v>90003</v>
      </c>
      <c r="F91" s="115">
        <v>4210</v>
      </c>
      <c r="G91" s="257"/>
      <c r="H91" s="9" t="s">
        <v>83</v>
      </c>
      <c r="I91" s="114">
        <v>184</v>
      </c>
      <c r="J91" s="114">
        <v>184</v>
      </c>
      <c r="K91" s="140">
        <v>179.84</v>
      </c>
    </row>
    <row r="92" spans="1:11" s="21" customFormat="1" ht="15.75" thickBot="1">
      <c r="A92" s="144"/>
      <c r="B92" s="88"/>
      <c r="C92" s="63"/>
      <c r="D92" s="74"/>
      <c r="E92" s="36"/>
      <c r="F92" s="58"/>
      <c r="G92" s="171"/>
      <c r="H92" s="56" t="s">
        <v>133</v>
      </c>
      <c r="I92" s="59">
        <f>SUM(I89:I91)</f>
        <v>17184</v>
      </c>
      <c r="J92" s="62">
        <f>SUM(J89:J91)</f>
        <v>17184</v>
      </c>
      <c r="K92" s="68">
        <f>SUM(K89:K91)</f>
        <v>17179.46</v>
      </c>
    </row>
    <row r="93" spans="1:11" ht="30.75">
      <c r="A93" s="213">
        <v>20</v>
      </c>
      <c r="B93" s="215" t="s">
        <v>84</v>
      </c>
      <c r="C93" s="81"/>
      <c r="D93" s="95">
        <v>921</v>
      </c>
      <c r="E93" s="99">
        <v>92109</v>
      </c>
      <c r="F93" s="99">
        <v>4210</v>
      </c>
      <c r="G93" s="256">
        <v>22374</v>
      </c>
      <c r="H93" s="124" t="s">
        <v>85</v>
      </c>
      <c r="I93" s="207">
        <v>6800</v>
      </c>
      <c r="J93" s="14">
        <v>6049</v>
      </c>
      <c r="K93" s="142">
        <v>6048.61</v>
      </c>
    </row>
    <row r="94" spans="1:11" ht="30.75">
      <c r="A94" s="218"/>
      <c r="B94" s="215"/>
      <c r="C94" s="81"/>
      <c r="D94" s="98">
        <v>921</v>
      </c>
      <c r="E94" s="102">
        <v>92109</v>
      </c>
      <c r="F94" s="102">
        <v>4300</v>
      </c>
      <c r="G94" s="231"/>
      <c r="H94" s="164" t="s">
        <v>85</v>
      </c>
      <c r="I94" s="208"/>
      <c r="J94" s="110">
        <v>751</v>
      </c>
      <c r="K94" s="139">
        <v>751</v>
      </c>
    </row>
    <row r="95" spans="1:11" ht="15">
      <c r="A95" s="218"/>
      <c r="B95" s="215"/>
      <c r="C95" s="81"/>
      <c r="D95" s="98">
        <v>600</v>
      </c>
      <c r="E95" s="102">
        <v>60095</v>
      </c>
      <c r="F95" s="102">
        <v>6050</v>
      </c>
      <c r="G95" s="231"/>
      <c r="H95" s="7" t="s">
        <v>86</v>
      </c>
      <c r="I95" s="110">
        <v>5943</v>
      </c>
      <c r="J95" s="110">
        <v>5943</v>
      </c>
      <c r="K95" s="139">
        <v>5942.62</v>
      </c>
    </row>
    <row r="96" spans="1:11" ht="30.75">
      <c r="A96" s="218"/>
      <c r="B96" s="215"/>
      <c r="C96" s="81"/>
      <c r="D96" s="98">
        <v>700</v>
      </c>
      <c r="E96" s="102">
        <v>70005</v>
      </c>
      <c r="F96" s="102">
        <v>4210</v>
      </c>
      <c r="G96" s="231"/>
      <c r="H96" s="164" t="s">
        <v>87</v>
      </c>
      <c r="I96" s="223">
        <v>5500</v>
      </c>
      <c r="J96" s="110">
        <v>5300</v>
      </c>
      <c r="K96" s="139">
        <v>5300</v>
      </c>
    </row>
    <row r="97" spans="1:11" ht="30.75">
      <c r="A97" s="218"/>
      <c r="B97" s="215"/>
      <c r="C97" s="81"/>
      <c r="D97" s="98">
        <v>700</v>
      </c>
      <c r="E97" s="102">
        <v>70005</v>
      </c>
      <c r="F97" s="102">
        <v>4300</v>
      </c>
      <c r="G97" s="231"/>
      <c r="H97" s="164" t="s">
        <v>87</v>
      </c>
      <c r="I97" s="262"/>
      <c r="J97" s="110">
        <v>200</v>
      </c>
      <c r="K97" s="139">
        <v>200</v>
      </c>
    </row>
    <row r="98" spans="1:11" ht="15">
      <c r="A98" s="218"/>
      <c r="B98" s="215"/>
      <c r="C98" s="81"/>
      <c r="D98" s="125" t="s">
        <v>134</v>
      </c>
      <c r="E98" s="126" t="s">
        <v>135</v>
      </c>
      <c r="F98" s="102">
        <v>6059</v>
      </c>
      <c r="G98" s="231"/>
      <c r="H98" s="7" t="s">
        <v>88</v>
      </c>
      <c r="I98" s="110">
        <v>3000</v>
      </c>
      <c r="J98" s="110">
        <v>3000</v>
      </c>
      <c r="K98" s="139">
        <v>3000</v>
      </c>
    </row>
    <row r="99" spans="1:11" ht="31.5" thickBot="1">
      <c r="A99" s="214"/>
      <c r="B99" s="216"/>
      <c r="C99" s="75"/>
      <c r="D99" s="78">
        <v>900</v>
      </c>
      <c r="E99" s="115">
        <v>90003</v>
      </c>
      <c r="F99" s="115">
        <v>4210</v>
      </c>
      <c r="G99" s="257"/>
      <c r="H99" s="167" t="s">
        <v>89</v>
      </c>
      <c r="I99" s="15">
        <v>1131</v>
      </c>
      <c r="J99" s="114">
        <v>1131</v>
      </c>
      <c r="K99" s="143">
        <v>1120.78</v>
      </c>
    </row>
    <row r="100" spans="1:11" s="21" customFormat="1" ht="15.75" thickBot="1">
      <c r="A100" s="86"/>
      <c r="B100" s="72"/>
      <c r="C100" s="76"/>
      <c r="D100" s="35"/>
      <c r="E100" s="36"/>
      <c r="F100" s="58"/>
      <c r="G100" s="169"/>
      <c r="H100" s="60" t="s">
        <v>133</v>
      </c>
      <c r="I100" s="59">
        <f>SUM(I93:I99)</f>
        <v>22374</v>
      </c>
      <c r="J100" s="59">
        <f>SUM(J93:J99)</f>
        <v>22374</v>
      </c>
      <c r="K100" s="69">
        <f>SUM(K93:K99)</f>
        <v>22363.01</v>
      </c>
    </row>
    <row r="101" spans="1:11" ht="15">
      <c r="A101" s="213">
        <v>21</v>
      </c>
      <c r="B101" s="219" t="s">
        <v>90</v>
      </c>
      <c r="C101" s="81"/>
      <c r="D101" s="95">
        <v>926</v>
      </c>
      <c r="E101" s="99">
        <v>92601</v>
      </c>
      <c r="F101" s="119">
        <v>4210</v>
      </c>
      <c r="G101" s="231">
        <v>10426</v>
      </c>
      <c r="H101" s="124" t="s">
        <v>91</v>
      </c>
      <c r="I101" s="113">
        <v>1200</v>
      </c>
      <c r="J101" s="113">
        <v>1200</v>
      </c>
      <c r="K101" s="142">
        <v>0</v>
      </c>
    </row>
    <row r="102" spans="1:11" ht="30.75">
      <c r="A102" s="218"/>
      <c r="B102" s="218"/>
      <c r="C102" s="81"/>
      <c r="D102" s="98">
        <v>900</v>
      </c>
      <c r="E102" s="102">
        <v>90095</v>
      </c>
      <c r="F102" s="120">
        <v>4210</v>
      </c>
      <c r="G102" s="231"/>
      <c r="H102" s="7" t="s">
        <v>92</v>
      </c>
      <c r="I102" s="222">
        <v>5000</v>
      </c>
      <c r="J102" s="110">
        <v>650</v>
      </c>
      <c r="K102" s="139">
        <v>311.61</v>
      </c>
    </row>
    <row r="103" spans="1:11" ht="30.75">
      <c r="A103" s="218"/>
      <c r="B103" s="218"/>
      <c r="C103" s="81"/>
      <c r="D103" s="98">
        <v>900</v>
      </c>
      <c r="E103" s="102">
        <v>90095</v>
      </c>
      <c r="F103" s="120">
        <v>6060</v>
      </c>
      <c r="G103" s="231"/>
      <c r="H103" s="164" t="s">
        <v>92</v>
      </c>
      <c r="I103" s="222"/>
      <c r="J103" s="110">
        <v>4350</v>
      </c>
      <c r="K103" s="139">
        <v>4350</v>
      </c>
    </row>
    <row r="104" spans="1:11" ht="15">
      <c r="A104" s="218"/>
      <c r="B104" s="218"/>
      <c r="C104" s="81"/>
      <c r="D104" s="98">
        <v>900</v>
      </c>
      <c r="E104" s="102">
        <v>90003</v>
      </c>
      <c r="F104" s="120">
        <v>4210</v>
      </c>
      <c r="G104" s="231"/>
      <c r="H104" s="7" t="s">
        <v>93</v>
      </c>
      <c r="I104" s="110">
        <v>426</v>
      </c>
      <c r="J104" s="110">
        <v>426</v>
      </c>
      <c r="K104" s="139">
        <v>0</v>
      </c>
    </row>
    <row r="105" spans="1:11" ht="15">
      <c r="A105" s="218"/>
      <c r="B105" s="218"/>
      <c r="C105" s="81"/>
      <c r="D105" s="98">
        <v>900</v>
      </c>
      <c r="E105" s="102">
        <v>90015</v>
      </c>
      <c r="F105" s="120">
        <v>6050</v>
      </c>
      <c r="G105" s="231"/>
      <c r="H105" s="165" t="s">
        <v>88</v>
      </c>
      <c r="I105" s="110">
        <v>2000</v>
      </c>
      <c r="J105" s="110">
        <v>2000</v>
      </c>
      <c r="K105" s="139">
        <v>0</v>
      </c>
    </row>
    <row r="106" spans="1:11" ht="31.5" thickBot="1">
      <c r="A106" s="214"/>
      <c r="B106" s="214"/>
      <c r="C106" s="75"/>
      <c r="D106" s="78">
        <v>921</v>
      </c>
      <c r="E106" s="116">
        <v>92105</v>
      </c>
      <c r="F106" s="78">
        <v>4210</v>
      </c>
      <c r="G106" s="257"/>
      <c r="H106" s="167" t="s">
        <v>94</v>
      </c>
      <c r="I106" s="114">
        <v>1800</v>
      </c>
      <c r="J106" s="114">
        <v>1800</v>
      </c>
      <c r="K106" s="140">
        <v>0</v>
      </c>
    </row>
    <row r="107" spans="1:11" s="21" customFormat="1" ht="15">
      <c r="A107" s="192"/>
      <c r="B107" s="193"/>
      <c r="C107" s="194"/>
      <c r="D107" s="195"/>
      <c r="E107" s="196"/>
      <c r="F107" s="197"/>
      <c r="G107" s="198"/>
      <c r="H107" s="199" t="s">
        <v>133</v>
      </c>
      <c r="I107" s="200">
        <f>SUM(I101:I106)</f>
        <v>10426</v>
      </c>
      <c r="J107" s="201">
        <f>SUM(J101:J106)</f>
        <v>10426</v>
      </c>
      <c r="K107" s="202">
        <f>SUM(K101:K106)</f>
        <v>4661.61</v>
      </c>
    </row>
    <row r="108" spans="1:11" ht="30.75">
      <c r="A108" s="218">
        <v>22</v>
      </c>
      <c r="B108" s="215" t="s">
        <v>95</v>
      </c>
      <c r="C108" s="81"/>
      <c r="D108" s="97">
        <v>900</v>
      </c>
      <c r="E108" s="101">
        <v>90095</v>
      </c>
      <c r="F108" s="101">
        <v>6050</v>
      </c>
      <c r="G108" s="231">
        <v>18868</v>
      </c>
      <c r="H108" s="7" t="s">
        <v>96</v>
      </c>
      <c r="I108" s="113">
        <v>15000</v>
      </c>
      <c r="J108" s="113">
        <v>15000</v>
      </c>
      <c r="K108" s="142">
        <v>14697.25</v>
      </c>
    </row>
    <row r="109" spans="1:11" ht="15">
      <c r="A109" s="218"/>
      <c r="B109" s="215"/>
      <c r="C109" s="81"/>
      <c r="D109" s="98">
        <v>900</v>
      </c>
      <c r="E109" s="102">
        <v>90003</v>
      </c>
      <c r="F109" s="102">
        <v>4300</v>
      </c>
      <c r="G109" s="231"/>
      <c r="H109" s="166" t="s">
        <v>97</v>
      </c>
      <c r="I109" s="110">
        <v>2000</v>
      </c>
      <c r="J109" s="110">
        <v>2000</v>
      </c>
      <c r="K109" s="139">
        <v>2000</v>
      </c>
    </row>
    <row r="110" spans="1:11" ht="30.75">
      <c r="A110" s="218"/>
      <c r="B110" s="215"/>
      <c r="C110" s="81"/>
      <c r="D110" s="98">
        <v>900</v>
      </c>
      <c r="E110" s="102">
        <v>90003</v>
      </c>
      <c r="F110" s="102">
        <v>4300</v>
      </c>
      <c r="G110" s="231"/>
      <c r="H110" s="7" t="s">
        <v>98</v>
      </c>
      <c r="I110" s="110">
        <v>1000</v>
      </c>
      <c r="J110" s="110">
        <v>1000</v>
      </c>
      <c r="K110" s="139">
        <v>1000</v>
      </c>
    </row>
    <row r="111" spans="1:11" ht="15">
      <c r="A111" s="218"/>
      <c r="B111" s="215"/>
      <c r="C111" s="81"/>
      <c r="D111" s="98">
        <v>900</v>
      </c>
      <c r="E111" s="102">
        <v>90003</v>
      </c>
      <c r="F111" s="102">
        <v>4210</v>
      </c>
      <c r="G111" s="231"/>
      <c r="H111" s="165" t="s">
        <v>99</v>
      </c>
      <c r="I111" s="110">
        <v>268</v>
      </c>
      <c r="J111" s="110">
        <v>268</v>
      </c>
      <c r="K111" s="139">
        <v>268</v>
      </c>
    </row>
    <row r="112" spans="1:11" ht="31.5" thickBot="1">
      <c r="A112" s="218"/>
      <c r="B112" s="215"/>
      <c r="C112" s="81"/>
      <c r="D112" s="78">
        <v>921</v>
      </c>
      <c r="E112" s="115">
        <v>92105</v>
      </c>
      <c r="F112" s="115">
        <v>4210</v>
      </c>
      <c r="G112" s="257"/>
      <c r="H112" s="167" t="s">
        <v>100</v>
      </c>
      <c r="I112" s="114">
        <v>600</v>
      </c>
      <c r="J112" s="114">
        <v>600</v>
      </c>
      <c r="K112" s="143">
        <v>599.86</v>
      </c>
    </row>
    <row r="113" spans="1:11" s="21" customFormat="1" ht="15.75" thickBot="1">
      <c r="A113" s="86"/>
      <c r="B113" s="88"/>
      <c r="C113" s="67"/>
      <c r="D113" s="35"/>
      <c r="E113" s="36"/>
      <c r="F113" s="58"/>
      <c r="G113" s="169"/>
      <c r="H113" s="60" t="s">
        <v>133</v>
      </c>
      <c r="I113" s="51">
        <f>SUM(I108:I112)</f>
        <v>18868</v>
      </c>
      <c r="J113" s="59">
        <f>SUM(J108:J112)</f>
        <v>18868</v>
      </c>
      <c r="K113" s="68">
        <f>SUM(K108:K112)</f>
        <v>18565.11</v>
      </c>
    </row>
    <row r="114" spans="1:11" ht="39.75" customHeight="1">
      <c r="A114" s="149">
        <v>23</v>
      </c>
      <c r="B114" s="49" t="s">
        <v>101</v>
      </c>
      <c r="C114" s="81"/>
      <c r="D114" s="95">
        <v>600</v>
      </c>
      <c r="E114" s="99">
        <v>60017</v>
      </c>
      <c r="F114" s="99">
        <v>4270</v>
      </c>
      <c r="G114" s="260">
        <v>7243</v>
      </c>
      <c r="H114" s="124" t="s">
        <v>102</v>
      </c>
      <c r="I114" s="14">
        <v>4343</v>
      </c>
      <c r="J114" s="14">
        <v>4343</v>
      </c>
      <c r="K114" s="148">
        <v>4342.99</v>
      </c>
    </row>
    <row r="115" spans="1:11" ht="15">
      <c r="A115" s="149"/>
      <c r="B115" s="49" t="s">
        <v>128</v>
      </c>
      <c r="C115" s="81"/>
      <c r="D115" s="98">
        <v>900</v>
      </c>
      <c r="E115" s="102">
        <v>90003</v>
      </c>
      <c r="F115" s="102">
        <v>4210</v>
      </c>
      <c r="G115" s="266"/>
      <c r="H115" s="7" t="s">
        <v>69</v>
      </c>
      <c r="I115" s="110">
        <v>200</v>
      </c>
      <c r="J115" s="110">
        <v>200</v>
      </c>
      <c r="K115" s="150">
        <v>195.39</v>
      </c>
    </row>
    <row r="116" spans="1:11" ht="20.25" customHeight="1" thickBot="1">
      <c r="A116" s="155"/>
      <c r="B116" s="91"/>
      <c r="C116" s="81"/>
      <c r="D116" s="78">
        <v>900</v>
      </c>
      <c r="E116" s="115">
        <v>90095</v>
      </c>
      <c r="F116" s="115">
        <v>4210</v>
      </c>
      <c r="G116" s="267"/>
      <c r="H116" s="167" t="s">
        <v>103</v>
      </c>
      <c r="I116" s="114">
        <v>2700</v>
      </c>
      <c r="J116" s="114">
        <v>2700</v>
      </c>
      <c r="K116" s="156">
        <v>2700</v>
      </c>
    </row>
    <row r="117" spans="1:11" s="21" customFormat="1" ht="20.25" customHeight="1" thickBot="1">
      <c r="A117" s="157"/>
      <c r="B117" s="92"/>
      <c r="C117" s="63"/>
      <c r="D117" s="35"/>
      <c r="E117" s="36"/>
      <c r="F117" s="58"/>
      <c r="G117" s="152"/>
      <c r="H117" s="60" t="s">
        <v>133</v>
      </c>
      <c r="I117" s="59">
        <f>SUM(I114:I116)</f>
        <v>7243</v>
      </c>
      <c r="J117" s="62">
        <f>SUM(J114:J116)</f>
        <v>7243</v>
      </c>
      <c r="K117" s="79">
        <f>SUM(K114:K116)</f>
        <v>7238.38</v>
      </c>
    </row>
    <row r="118" spans="1:11" ht="15">
      <c r="A118" s="213">
        <v>24</v>
      </c>
      <c r="B118" s="215" t="s">
        <v>104</v>
      </c>
      <c r="C118" s="81"/>
      <c r="D118" s="95">
        <v>600</v>
      </c>
      <c r="E118" s="99">
        <v>60016</v>
      </c>
      <c r="F118" s="99">
        <v>4300</v>
      </c>
      <c r="G118" s="231">
        <v>5374</v>
      </c>
      <c r="H118" s="7" t="s">
        <v>105</v>
      </c>
      <c r="I118" s="113">
        <v>5000</v>
      </c>
      <c r="J118" s="14">
        <v>5000</v>
      </c>
      <c r="K118" s="142">
        <v>5000</v>
      </c>
    </row>
    <row r="119" spans="1:11" ht="31.5" thickBot="1">
      <c r="A119" s="214"/>
      <c r="B119" s="216"/>
      <c r="C119" s="75"/>
      <c r="D119" s="78">
        <v>900</v>
      </c>
      <c r="E119" s="115">
        <v>90003</v>
      </c>
      <c r="F119" s="115">
        <v>4210</v>
      </c>
      <c r="G119" s="257"/>
      <c r="H119" s="167" t="s">
        <v>106</v>
      </c>
      <c r="I119" s="114">
        <v>374</v>
      </c>
      <c r="J119" s="114">
        <v>374</v>
      </c>
      <c r="K119" s="143">
        <v>364.94</v>
      </c>
    </row>
    <row r="120" spans="1:11" s="21" customFormat="1" ht="15.75" thickBot="1">
      <c r="A120" s="86"/>
      <c r="B120" s="72"/>
      <c r="C120" s="76"/>
      <c r="D120" s="35"/>
      <c r="E120" s="36"/>
      <c r="F120" s="58"/>
      <c r="G120" s="169"/>
      <c r="H120" s="60" t="s">
        <v>133</v>
      </c>
      <c r="I120" s="59">
        <f>SUM(I118:I119)</f>
        <v>5374</v>
      </c>
      <c r="J120" s="62">
        <f>SUM(J118:J119)</f>
        <v>5374</v>
      </c>
      <c r="K120" s="68">
        <f>SUM(K118:K119)</f>
        <v>5364.94</v>
      </c>
    </row>
    <row r="121" spans="1:11" ht="30.75">
      <c r="A121" s="213">
        <v>25</v>
      </c>
      <c r="B121" s="219" t="s">
        <v>107</v>
      </c>
      <c r="C121" s="81"/>
      <c r="D121" s="95">
        <v>921</v>
      </c>
      <c r="E121" s="99">
        <v>92109</v>
      </c>
      <c r="F121" s="99">
        <v>4210</v>
      </c>
      <c r="G121" s="231">
        <v>23066</v>
      </c>
      <c r="H121" s="19" t="s">
        <v>140</v>
      </c>
      <c r="I121" s="127">
        <v>11500</v>
      </c>
      <c r="J121" s="14">
        <v>11500</v>
      </c>
      <c r="K121" s="142">
        <v>11490.62</v>
      </c>
    </row>
    <row r="122" spans="1:11" ht="15">
      <c r="A122" s="218"/>
      <c r="B122" s="215"/>
      <c r="C122" s="81"/>
      <c r="D122" s="98">
        <v>921</v>
      </c>
      <c r="E122" s="102">
        <v>92109</v>
      </c>
      <c r="F122" s="102">
        <v>4210</v>
      </c>
      <c r="G122" s="231"/>
      <c r="H122" s="164" t="s">
        <v>108</v>
      </c>
      <c r="I122" s="263">
        <v>5866</v>
      </c>
      <c r="J122" s="110">
        <v>5186</v>
      </c>
      <c r="K122" s="139">
        <v>5185.72</v>
      </c>
    </row>
    <row r="123" spans="1:11" ht="15">
      <c r="A123" s="218"/>
      <c r="B123" s="215"/>
      <c r="C123" s="81"/>
      <c r="D123" s="98">
        <v>921</v>
      </c>
      <c r="E123" s="102">
        <v>92109</v>
      </c>
      <c r="F123" s="102">
        <v>4300</v>
      </c>
      <c r="G123" s="231"/>
      <c r="H123" s="164" t="s">
        <v>108</v>
      </c>
      <c r="I123" s="263"/>
      <c r="J123" s="110">
        <v>680</v>
      </c>
      <c r="K123" s="139">
        <v>680</v>
      </c>
    </row>
    <row r="124" spans="1:11" ht="18.75" customHeight="1">
      <c r="A124" s="218"/>
      <c r="B124" s="215"/>
      <c r="C124" s="81"/>
      <c r="D124" s="98">
        <v>921</v>
      </c>
      <c r="E124" s="102">
        <v>92105</v>
      </c>
      <c r="F124" s="102">
        <v>4210</v>
      </c>
      <c r="G124" s="231"/>
      <c r="H124" s="164" t="s">
        <v>109</v>
      </c>
      <c r="I124" s="61">
        <v>1500</v>
      </c>
      <c r="J124" s="110">
        <v>1500</v>
      </c>
      <c r="K124" s="139">
        <v>1499.81</v>
      </c>
    </row>
    <row r="125" spans="1:11" ht="15">
      <c r="A125" s="218"/>
      <c r="B125" s="215"/>
      <c r="C125" s="81"/>
      <c r="D125" s="98">
        <v>921</v>
      </c>
      <c r="E125" s="102">
        <v>92109</v>
      </c>
      <c r="F125" s="102">
        <v>4210</v>
      </c>
      <c r="G125" s="231"/>
      <c r="H125" s="7" t="s">
        <v>110</v>
      </c>
      <c r="I125" s="61">
        <v>3000</v>
      </c>
      <c r="J125" s="110">
        <v>3000</v>
      </c>
      <c r="K125" s="139">
        <v>3000</v>
      </c>
    </row>
    <row r="126" spans="1:11" ht="15">
      <c r="A126" s="218"/>
      <c r="B126" s="215"/>
      <c r="C126" s="81"/>
      <c r="D126" s="98">
        <v>900</v>
      </c>
      <c r="E126" s="102">
        <v>90095</v>
      </c>
      <c r="F126" s="102">
        <v>4210</v>
      </c>
      <c r="G126" s="220"/>
      <c r="H126" s="164" t="s">
        <v>111</v>
      </c>
      <c r="I126" s="61">
        <v>500</v>
      </c>
      <c r="J126" s="110">
        <v>500</v>
      </c>
      <c r="K126" s="139">
        <v>500</v>
      </c>
    </row>
    <row r="127" spans="1:11" ht="15.75" thickBot="1">
      <c r="A127" s="218"/>
      <c r="B127" s="215"/>
      <c r="C127" s="81"/>
      <c r="D127" s="10">
        <v>900</v>
      </c>
      <c r="E127" s="115">
        <v>90095</v>
      </c>
      <c r="F127" s="10">
        <v>4210</v>
      </c>
      <c r="G127" s="231"/>
      <c r="H127" s="167" t="s">
        <v>112</v>
      </c>
      <c r="I127" s="128">
        <v>700</v>
      </c>
      <c r="J127" s="114">
        <v>700</v>
      </c>
      <c r="K127" s="140">
        <v>700</v>
      </c>
    </row>
    <row r="128" spans="1:11" s="21" customFormat="1" ht="15.75" thickBot="1">
      <c r="A128" s="86"/>
      <c r="B128" s="88"/>
      <c r="C128" s="67"/>
      <c r="D128" s="36"/>
      <c r="E128" s="36"/>
      <c r="F128" s="58"/>
      <c r="G128" s="169"/>
      <c r="H128" s="60" t="s">
        <v>133</v>
      </c>
      <c r="I128" s="59">
        <f>SUM(I121:I127)</f>
        <v>23066</v>
      </c>
      <c r="J128" s="62">
        <f>SUM(J121:J127)</f>
        <v>23066</v>
      </c>
      <c r="K128" s="69">
        <f>SUM(K121:K127)</f>
        <v>23056.15</v>
      </c>
    </row>
    <row r="129" spans="1:11" ht="15">
      <c r="A129" s="218">
        <v>26</v>
      </c>
      <c r="B129" s="215" t="s">
        <v>113</v>
      </c>
      <c r="C129" s="81"/>
      <c r="D129" s="95">
        <v>921</v>
      </c>
      <c r="E129" s="99">
        <v>92109</v>
      </c>
      <c r="F129" s="99">
        <v>4210</v>
      </c>
      <c r="G129" s="231">
        <v>8189</v>
      </c>
      <c r="H129" s="124" t="s">
        <v>114</v>
      </c>
      <c r="I129" s="14">
        <v>7189</v>
      </c>
      <c r="J129" s="14">
        <v>7189</v>
      </c>
      <c r="K129" s="142">
        <v>7186.6</v>
      </c>
    </row>
    <row r="130" spans="1:11" ht="31.5" thickBot="1">
      <c r="A130" s="214"/>
      <c r="B130" s="216"/>
      <c r="C130" s="44"/>
      <c r="D130" s="78">
        <v>926</v>
      </c>
      <c r="E130" s="115">
        <v>92601</v>
      </c>
      <c r="F130" s="115">
        <v>4210</v>
      </c>
      <c r="G130" s="257"/>
      <c r="H130" s="9" t="s">
        <v>115</v>
      </c>
      <c r="I130" s="114">
        <v>1000</v>
      </c>
      <c r="J130" s="114">
        <v>1000</v>
      </c>
      <c r="K130" s="140">
        <v>0</v>
      </c>
    </row>
    <row r="131" spans="1:11" s="21" customFormat="1" ht="15">
      <c r="A131" s="192"/>
      <c r="B131" s="204"/>
      <c r="C131" s="194"/>
      <c r="D131" s="195"/>
      <c r="E131" s="196"/>
      <c r="F131" s="197"/>
      <c r="G131" s="198"/>
      <c r="H131" s="205" t="s">
        <v>133</v>
      </c>
      <c r="I131" s="206">
        <f>SUM(I129:I130)</f>
        <v>8189</v>
      </c>
      <c r="J131" s="200">
        <f>SUM(J129:J130)</f>
        <v>8189</v>
      </c>
      <c r="K131" s="202">
        <f>SUM(K129:K130)</f>
        <v>7186.6</v>
      </c>
    </row>
    <row r="132" spans="1:11" ht="15">
      <c r="A132" s="218">
        <v>27</v>
      </c>
      <c r="B132" s="215" t="s">
        <v>116</v>
      </c>
      <c r="C132" s="81"/>
      <c r="D132" s="97">
        <v>921</v>
      </c>
      <c r="E132" s="203">
        <v>92109</v>
      </c>
      <c r="F132" s="203">
        <v>4300</v>
      </c>
      <c r="G132" s="231">
        <v>6712</v>
      </c>
      <c r="H132" s="166" t="s">
        <v>117</v>
      </c>
      <c r="I132" s="127">
        <v>1100</v>
      </c>
      <c r="J132" s="127">
        <v>1100</v>
      </c>
      <c r="K132" s="142">
        <v>1100</v>
      </c>
    </row>
    <row r="133" spans="1:11" ht="15.75" thickBot="1">
      <c r="A133" s="264"/>
      <c r="B133" s="264"/>
      <c r="C133" s="81"/>
      <c r="D133" s="78">
        <v>600</v>
      </c>
      <c r="E133" s="121">
        <v>60016</v>
      </c>
      <c r="F133" s="121">
        <v>4300</v>
      </c>
      <c r="G133" s="231"/>
      <c r="H133" s="9" t="s">
        <v>118</v>
      </c>
      <c r="I133" s="128">
        <v>5612</v>
      </c>
      <c r="J133" s="128">
        <v>5612</v>
      </c>
      <c r="K133" s="140">
        <v>5612</v>
      </c>
    </row>
    <row r="134" spans="1:11" s="21" customFormat="1" ht="15.75" thickBot="1">
      <c r="A134" s="158"/>
      <c r="B134" s="89"/>
      <c r="C134" s="145"/>
      <c r="D134" s="35"/>
      <c r="E134" s="36"/>
      <c r="F134" s="58"/>
      <c r="G134" s="169"/>
      <c r="H134" s="56" t="s">
        <v>133</v>
      </c>
      <c r="I134" s="51">
        <f>SUM(I132:I133)</f>
        <v>6712</v>
      </c>
      <c r="J134" s="59">
        <f>SUM(J132:J133)</f>
        <v>6712</v>
      </c>
      <c r="K134" s="68">
        <f>SUM(K132:K133)</f>
        <v>6712</v>
      </c>
    </row>
    <row r="135" spans="1:11" ht="15">
      <c r="A135" s="213">
        <v>28</v>
      </c>
      <c r="B135" s="219" t="s">
        <v>119</v>
      </c>
      <c r="C135" s="81"/>
      <c r="D135" s="95">
        <v>921</v>
      </c>
      <c r="E135" s="99">
        <v>92109</v>
      </c>
      <c r="F135" s="119">
        <v>4210</v>
      </c>
      <c r="G135" s="231">
        <v>8488</v>
      </c>
      <c r="H135" s="124" t="s">
        <v>120</v>
      </c>
      <c r="I135" s="14">
        <v>8000</v>
      </c>
      <c r="J135" s="14">
        <v>8000</v>
      </c>
      <c r="K135" s="142">
        <v>7869.44</v>
      </c>
    </row>
    <row r="136" spans="1:11" ht="15.75" thickBot="1">
      <c r="A136" s="214"/>
      <c r="B136" s="216"/>
      <c r="C136" s="81"/>
      <c r="D136" s="78">
        <v>900</v>
      </c>
      <c r="E136" s="115">
        <v>90003</v>
      </c>
      <c r="F136" s="121">
        <v>4210</v>
      </c>
      <c r="G136" s="257"/>
      <c r="H136" s="9" t="s">
        <v>121</v>
      </c>
      <c r="I136" s="114">
        <v>488</v>
      </c>
      <c r="J136" s="114">
        <v>488</v>
      </c>
      <c r="K136" s="140">
        <v>478.87</v>
      </c>
    </row>
    <row r="137" spans="1:11" s="21" customFormat="1" ht="15.75" thickBot="1">
      <c r="A137" s="144"/>
      <c r="B137" s="88"/>
      <c r="C137" s="145"/>
      <c r="D137" s="36"/>
      <c r="E137" s="36"/>
      <c r="F137" s="58"/>
      <c r="G137" s="172"/>
      <c r="H137" s="60" t="s">
        <v>133</v>
      </c>
      <c r="I137" s="59">
        <f>SUM(I135:I136)</f>
        <v>8488</v>
      </c>
      <c r="J137" s="62">
        <f>SUM(J135:J136)</f>
        <v>8488</v>
      </c>
      <c r="K137" s="69">
        <f>SUM(K135:K136)</f>
        <v>8348.31</v>
      </c>
    </row>
    <row r="138" spans="1:11" ht="15">
      <c r="A138" s="213">
        <v>29</v>
      </c>
      <c r="B138" s="219" t="s">
        <v>122</v>
      </c>
      <c r="C138" s="81"/>
      <c r="D138" s="95">
        <v>921</v>
      </c>
      <c r="E138" s="99">
        <v>92109</v>
      </c>
      <c r="F138" s="99">
        <v>4210</v>
      </c>
      <c r="G138" s="256">
        <v>5559</v>
      </c>
      <c r="H138" s="124" t="s">
        <v>123</v>
      </c>
      <c r="I138" s="113">
        <v>3159</v>
      </c>
      <c r="J138" s="14">
        <v>3159</v>
      </c>
      <c r="K138" s="142">
        <v>3158.92</v>
      </c>
    </row>
    <row r="139" spans="1:11" ht="15">
      <c r="A139" s="218"/>
      <c r="B139" s="215"/>
      <c r="C139" s="81"/>
      <c r="D139" s="98">
        <v>900</v>
      </c>
      <c r="E139" s="102">
        <v>90003</v>
      </c>
      <c r="F139" s="102">
        <v>4210</v>
      </c>
      <c r="G139" s="231"/>
      <c r="H139" s="164" t="s">
        <v>124</v>
      </c>
      <c r="I139" s="110">
        <v>600</v>
      </c>
      <c r="J139" s="110">
        <v>600</v>
      </c>
      <c r="K139" s="139">
        <v>599.39</v>
      </c>
    </row>
    <row r="140" spans="1:11" ht="15">
      <c r="A140" s="218"/>
      <c r="B140" s="215"/>
      <c r="C140" s="81"/>
      <c r="D140" s="98">
        <v>900</v>
      </c>
      <c r="E140" s="102">
        <v>90003</v>
      </c>
      <c r="F140" s="102">
        <v>4300</v>
      </c>
      <c r="G140" s="231"/>
      <c r="H140" s="164" t="s">
        <v>125</v>
      </c>
      <c r="I140" s="110">
        <v>300</v>
      </c>
      <c r="J140" s="110">
        <v>300</v>
      </c>
      <c r="K140" s="139">
        <v>58.01</v>
      </c>
    </row>
    <row r="141" spans="1:11" ht="30.75">
      <c r="A141" s="218"/>
      <c r="B141" s="215"/>
      <c r="C141" s="81"/>
      <c r="D141" s="98">
        <v>921</v>
      </c>
      <c r="E141" s="102">
        <v>92105</v>
      </c>
      <c r="F141" s="102">
        <v>4210</v>
      </c>
      <c r="G141" s="231"/>
      <c r="H141" s="164" t="s">
        <v>126</v>
      </c>
      <c r="I141" s="110">
        <v>500</v>
      </c>
      <c r="J141" s="110">
        <v>500</v>
      </c>
      <c r="K141" s="139">
        <v>0</v>
      </c>
    </row>
    <row r="142" spans="1:11" ht="15.75" thickBot="1">
      <c r="A142" s="214"/>
      <c r="B142" s="216"/>
      <c r="C142" s="75"/>
      <c r="D142" s="129" t="s">
        <v>134</v>
      </c>
      <c r="E142" s="130" t="s">
        <v>136</v>
      </c>
      <c r="F142" s="115">
        <v>6059</v>
      </c>
      <c r="G142" s="257"/>
      <c r="H142" s="9" t="s">
        <v>127</v>
      </c>
      <c r="I142" s="114">
        <v>1000</v>
      </c>
      <c r="J142" s="117">
        <v>1000</v>
      </c>
      <c r="K142" s="159">
        <v>1000</v>
      </c>
    </row>
    <row r="143" spans="1:11" s="21" customFormat="1" ht="15.75" thickBot="1">
      <c r="A143" s="86"/>
      <c r="B143" s="36"/>
      <c r="C143" s="145"/>
      <c r="D143" s="77"/>
      <c r="E143" s="77"/>
      <c r="F143" s="36"/>
      <c r="G143" s="40"/>
      <c r="H143" s="70" t="s">
        <v>133</v>
      </c>
      <c r="I143" s="31">
        <f>SUM(I138:I142)</f>
        <v>5559</v>
      </c>
      <c r="J143" s="32">
        <f>SUM(J138:J142)</f>
        <v>5559</v>
      </c>
      <c r="K143" s="160">
        <f>SUM(K138:K142)</f>
        <v>4816.32</v>
      </c>
    </row>
    <row r="144" spans="1:12" ht="15.75" thickBot="1">
      <c r="A144" s="86"/>
      <c r="B144" s="36"/>
      <c r="C144" s="37"/>
      <c r="D144" s="38"/>
      <c r="E144" s="38"/>
      <c r="F144" s="20"/>
      <c r="G144" s="39">
        <f>G4+G7+G18+G23+G31+G32+G39+G44+G47+G53+G55+G59+G60+G64+G71+G75+G78+G84+G89+G93+G101+G108+G114+G118+G121+G129+G132+G135+G138</f>
        <v>331093</v>
      </c>
      <c r="H144" s="38"/>
      <c r="I144" s="29">
        <f>I6+I17+I22+I30+I31+I38+I43+I46+I52+I53+I58+I59+I63+I70+I74+I77+I83+I88+I92+I100+I107+I113+I117+I120+I128+I131+I134+I137+I143</f>
        <v>331093</v>
      </c>
      <c r="J144" s="18">
        <f>J6+J17+J22+J30+J38+J31+J43+J46+J52+J53+J58+J59+J63+J70+J74+J77+J83+J88+J92+J100+J107+J113+J117+J120+J128+J131+J134+J137+J143</f>
        <v>331093.07</v>
      </c>
      <c r="K144" s="71">
        <f>K6+K17+K22+K30+K38+K31+K43+K46+K52+K53+K58+K59+K63+K70+K74+K77+K83+K88+K92+K100+K107+K113+K117+K120+K128+K131+K134+K137+K143</f>
        <v>300308.37</v>
      </c>
      <c r="L144" s="27"/>
    </row>
    <row r="145" spans="1:11" ht="15">
      <c r="A145" s="87"/>
      <c r="B145" s="22"/>
      <c r="C145" s="30"/>
      <c r="D145" s="265"/>
      <c r="E145" s="265"/>
      <c r="F145" s="265"/>
      <c r="G145" s="30"/>
      <c r="H145" s="30"/>
      <c r="I145" s="30"/>
      <c r="J145" s="23"/>
      <c r="K145" s="24"/>
    </row>
    <row r="146" spans="1:10" ht="15">
      <c r="A146" s="22"/>
      <c r="C146" s="25"/>
      <c r="D146" s="25"/>
      <c r="E146" s="25"/>
      <c r="F146" s="25"/>
      <c r="G146" s="25"/>
      <c r="H146" s="25"/>
      <c r="I146" s="25"/>
      <c r="J146" s="26"/>
    </row>
  </sheetData>
  <sheetProtection password="CA6D" sheet="1" objects="1" scenarios="1" selectLockedCells="1" selectUnlockedCells="1"/>
  <mergeCells count="102">
    <mergeCell ref="I8:I9"/>
    <mergeCell ref="I11:I12"/>
    <mergeCell ref="I18:I19"/>
    <mergeCell ref="A23:A29"/>
    <mergeCell ref="I23:I25"/>
    <mergeCell ref="D145:F145"/>
    <mergeCell ref="A138:A142"/>
    <mergeCell ref="B138:B142"/>
    <mergeCell ref="G138:G142"/>
    <mergeCell ref="G114:G116"/>
    <mergeCell ref="B23:B29"/>
    <mergeCell ref="G23:G29"/>
    <mergeCell ref="B84:B87"/>
    <mergeCell ref="G84:G87"/>
    <mergeCell ref="G39:G42"/>
    <mergeCell ref="A135:A136"/>
    <mergeCell ref="B135:B136"/>
    <mergeCell ref="G135:G136"/>
    <mergeCell ref="A132:A133"/>
    <mergeCell ref="B132:B133"/>
    <mergeCell ref="G132:G133"/>
    <mergeCell ref="I122:I123"/>
    <mergeCell ref="A118:A119"/>
    <mergeCell ref="B118:B119"/>
    <mergeCell ref="G118:G119"/>
    <mergeCell ref="A129:A130"/>
    <mergeCell ref="B129:B130"/>
    <mergeCell ref="G129:G130"/>
    <mergeCell ref="A121:A127"/>
    <mergeCell ref="B121:B127"/>
    <mergeCell ref="G121:G127"/>
    <mergeCell ref="A108:A112"/>
    <mergeCell ref="B108:B112"/>
    <mergeCell ref="G108:G112"/>
    <mergeCell ref="A101:A106"/>
    <mergeCell ref="B101:B106"/>
    <mergeCell ref="G101:G106"/>
    <mergeCell ref="I102:I103"/>
    <mergeCell ref="A93:A99"/>
    <mergeCell ref="B93:B99"/>
    <mergeCell ref="G93:G99"/>
    <mergeCell ref="I96:I97"/>
    <mergeCell ref="I93:I94"/>
    <mergeCell ref="G71:G73"/>
    <mergeCell ref="A89:A91"/>
    <mergeCell ref="B89:B91"/>
    <mergeCell ref="G89:G91"/>
    <mergeCell ref="A78:A82"/>
    <mergeCell ref="B78:B82"/>
    <mergeCell ref="G78:G82"/>
    <mergeCell ref="I71:I72"/>
    <mergeCell ref="A64:A69"/>
    <mergeCell ref="B64:B69"/>
    <mergeCell ref="G64:G69"/>
    <mergeCell ref="I68:I69"/>
    <mergeCell ref="A75:A76"/>
    <mergeCell ref="B75:B76"/>
    <mergeCell ref="G75:G76"/>
    <mergeCell ref="A71:A73"/>
    <mergeCell ref="B71:B73"/>
    <mergeCell ref="A60:A62"/>
    <mergeCell ref="B60:B62"/>
    <mergeCell ref="G60:G62"/>
    <mergeCell ref="A55:A57"/>
    <mergeCell ref="B55:B57"/>
    <mergeCell ref="G55:G57"/>
    <mergeCell ref="J53:J54"/>
    <mergeCell ref="K53:K54"/>
    <mergeCell ref="I53:I54"/>
    <mergeCell ref="A53:A54"/>
    <mergeCell ref="B53:B54"/>
    <mergeCell ref="G53:G54"/>
    <mergeCell ref="H53:H54"/>
    <mergeCell ref="D53:D54"/>
    <mergeCell ref="E53:E54"/>
    <mergeCell ref="F53:F54"/>
    <mergeCell ref="A47:A51"/>
    <mergeCell ref="B47:B51"/>
    <mergeCell ref="G47:G51"/>
    <mergeCell ref="A44:A45"/>
    <mergeCell ref="B44:B45"/>
    <mergeCell ref="G44:G45"/>
    <mergeCell ref="I34:I35"/>
    <mergeCell ref="I36:I37"/>
    <mergeCell ref="A18:A21"/>
    <mergeCell ref="B18:B21"/>
    <mergeCell ref="G18:G21"/>
    <mergeCell ref="A39:A42"/>
    <mergeCell ref="B39:B42"/>
    <mergeCell ref="A32:A36"/>
    <mergeCell ref="B32:B36"/>
    <mergeCell ref="G32:G36"/>
    <mergeCell ref="I47:I48"/>
    <mergeCell ref="A84:A87"/>
    <mergeCell ref="A1:K1"/>
    <mergeCell ref="A4:A5"/>
    <mergeCell ref="B4:B5"/>
    <mergeCell ref="G4:G5"/>
    <mergeCell ref="A7:A16"/>
    <mergeCell ref="B7:B16"/>
    <mergeCell ref="G7:G16"/>
    <mergeCell ref="I85:I86"/>
  </mergeCells>
  <printOptions/>
  <pageMargins left="0.1968503937007874" right="0.15748031496062992" top="0.5118110236220472" bottom="0.3937007874015748" header="0.1968503937007874" footer="0.1968503937007874"/>
  <pageSetup horizontalDpi="600" verticalDpi="600" orientation="landscape" paperSize="9" r:id="rId1"/>
  <headerFooter alignWithMargins="0">
    <oddHeader xml:space="preserve">&amp;RZał.Nr 7 do informacji o przebiegu wykonania budżetu za 2013 r. 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Kopecka Anna</cp:lastModifiedBy>
  <cp:lastPrinted>2014-03-18T10:15:42Z</cp:lastPrinted>
  <dcterms:created xsi:type="dcterms:W3CDTF">2012-11-14T11:39:04Z</dcterms:created>
  <dcterms:modified xsi:type="dcterms:W3CDTF">2014-05-23T11:42:39Z</dcterms:modified>
  <cp:category/>
  <cp:version/>
  <cp:contentType/>
  <cp:contentStatus/>
</cp:coreProperties>
</file>