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305" windowHeight="10065" activeTab="0"/>
  </bookViews>
  <sheets>
    <sheet name="Arkusz1" sheetId="1" r:id="rId1"/>
  </sheets>
  <definedNames>
    <definedName name="_xlnm.Print_Titles" localSheetId="0">'Arkusz1'!$3:$6</definedName>
  </definedNames>
  <calcPr fullCalcOnLoad="1"/>
</workbook>
</file>

<file path=xl/sharedStrings.xml><?xml version="1.0" encoding="utf-8"?>
<sst xmlns="http://schemas.openxmlformats.org/spreadsheetml/2006/main" count="304" uniqueCount="188">
  <si>
    <t>Lp.</t>
  </si>
  <si>
    <t>Dział</t>
  </si>
  <si>
    <t>Rozdz.</t>
  </si>
  <si>
    <t>§</t>
  </si>
  <si>
    <t>Nazwa zadania inwestycyjnego</t>
  </si>
  <si>
    <t>Wydatki  w tym:</t>
  </si>
  <si>
    <t>Planowany termin zakończenia inwestycji</t>
  </si>
  <si>
    <t>finansowane z dotacji i innych źródeł</t>
  </si>
  <si>
    <t>Koszty inwestycji rozpoczętych</t>
  </si>
  <si>
    <t>9</t>
  </si>
  <si>
    <t>11</t>
  </si>
  <si>
    <t>12</t>
  </si>
  <si>
    <t>010</t>
  </si>
  <si>
    <t>01041</t>
  </si>
  <si>
    <t>-</t>
  </si>
  <si>
    <t>zrealizowano</t>
  </si>
  <si>
    <t>Razem</t>
  </si>
  <si>
    <t>600</t>
  </si>
  <si>
    <t>60016</t>
  </si>
  <si>
    <t>700</t>
  </si>
  <si>
    <t>70005</t>
  </si>
  <si>
    <t>6050</t>
  </si>
  <si>
    <t>6060</t>
  </si>
  <si>
    <t xml:space="preserve"> zrealizowano</t>
  </si>
  <si>
    <t>Razem wydatek UMiG :</t>
  </si>
  <si>
    <t>Przebudowa drogi Pławnica-Stary Waliszów</t>
  </si>
  <si>
    <t>wykonano  mapy</t>
  </si>
  <si>
    <t>Przebudowa ul.Słowackiego w Bystrzycy Kł. opracowanie dokumentacji</t>
  </si>
  <si>
    <t>wykonano aktualizacje kosztorysu</t>
  </si>
  <si>
    <t>Odbudowa kładki pieszej na rzece Nysa kłodzka w Długopolu Dolnym dz.nr 108</t>
  </si>
  <si>
    <t>Wykonano dokumentacje</t>
  </si>
  <si>
    <t>Budowa podjazdu w strefie ekonomicznej</t>
  </si>
  <si>
    <t>opracowano dokumentację</t>
  </si>
  <si>
    <t>Opracowanie projektu wykonawczego i budowlanego dokumentacji na studnie w strefie ekonomicznej celem zabezpieczenia wodociagu</t>
  </si>
  <si>
    <t>Wykonanie koncepcji infrastruktury wodno-kanalizacyjnej i zasilania w energię elektryczną strefy ekonomicznej</t>
  </si>
  <si>
    <t>zrealizowane koncepcje</t>
  </si>
  <si>
    <t>Remont kaplicy cmentarnej ul.1 Maja w Bystrzycy Kł.</t>
  </si>
  <si>
    <t>brak środków finansowych</t>
  </si>
  <si>
    <t xml:space="preserve">Modernizacja ratusza w Bystrzycy Kł. -roboty budowlane   I piętro </t>
  </si>
  <si>
    <t>pozostaje do realizacji</t>
  </si>
  <si>
    <t>Budowa boiska wielofunkcyjnego sportowego przy SP Pławnica</t>
  </si>
  <si>
    <t>dokumentacja techniczna</t>
  </si>
  <si>
    <t>6059</t>
  </si>
  <si>
    <t>Adaptacja pomieszczen MGOK w Bystrzycy Kł na cele przedszkola- realizacja w ramach projektu &lt;Bystrzaki&gt;</t>
  </si>
  <si>
    <t>Budowa systemu kanalizacji sanitarnej Międzygórze</t>
  </si>
  <si>
    <t>wykonano dokumentacje</t>
  </si>
  <si>
    <t>Oświetlenie drogowe w miejscowości Kamienna 3 punkty świetlne</t>
  </si>
  <si>
    <t>Budowa oświetlenia drogowego przy ul.Słowackiego w Bystrzycy Kł/ dokumentacja techniczna/</t>
  </si>
  <si>
    <t>wykonano aktualizacje kosztorysu. Zadanie wstrzymane.</t>
  </si>
  <si>
    <t>Budowa oświetlenia w Starej Bystrzycy - dokumentacja techniczna</t>
  </si>
  <si>
    <t>zakres prac do realizacji . wykonano</t>
  </si>
  <si>
    <t>Budowa oświetlenia drogowego na Kolonii Muszyn -8 pkt świetlnych / dokumentacja techniczna/</t>
  </si>
  <si>
    <t>Budowa oświetlenia drogowego ul.Polna w Gorzanowie - 8 pkt świetlnych/ dokumentacja techniczna/</t>
  </si>
  <si>
    <t>Oświetlenie ul.Zamenhoffa w Bystrzycy Kł.-projekt, mapy</t>
  </si>
  <si>
    <t>Budowa oświetlenia w St.Waliszowie - dokumentacja</t>
  </si>
  <si>
    <t>Budowa oświetlenia w Szklarce</t>
  </si>
  <si>
    <t>Budowa zbiornika retencyjnego na rzece Pławna</t>
  </si>
  <si>
    <t>zrealizowano projekt koncepcyjny</t>
  </si>
  <si>
    <t xml:space="preserve"> Adaptacja projektu typowego wraz z badaniami geologicznymi Moje boisko Orlik w Wilkanowie 2012- dokumentacja techniczna</t>
  </si>
  <si>
    <t>801</t>
  </si>
  <si>
    <t>80101</t>
  </si>
  <si>
    <t>SP Nr 1- zakup i instalacja pompy co.</t>
  </si>
  <si>
    <t>Razem Gmina</t>
  </si>
  <si>
    <t>ogółem</t>
  </si>
  <si>
    <t>RGż- F.sołecki -Stary Waliszów- budowa wiaty przy DWK I etap</t>
  </si>
  <si>
    <t>Jednostki organizacyjne Gminy</t>
  </si>
  <si>
    <t>WI-f.sołecki- Mostowice-oświetlenie wsi</t>
  </si>
  <si>
    <t>754</t>
  </si>
  <si>
    <t>75412</t>
  </si>
  <si>
    <t>6069</t>
  </si>
  <si>
    <t>6067</t>
  </si>
  <si>
    <t>6057</t>
  </si>
  <si>
    <t>WE-Modernizacja budynku SP NR 1 w Bystrzycy kł.</t>
  </si>
  <si>
    <t>wykonano aktualizacje kosztorysów. Zadanie w realizacji</t>
  </si>
  <si>
    <t>30% f.sołecki</t>
  </si>
  <si>
    <t>30%  f.sołecki</t>
  </si>
  <si>
    <t>OR-Zakup sprzętu komputerowego</t>
  </si>
  <si>
    <t>WI- Zmiana sposobu użytkowania i przebudowa budynku przy ul.Strażackiej na mieszkania socjalne</t>
  </si>
  <si>
    <t>zmiana planu /+ ; - /</t>
  </si>
  <si>
    <t>Wsparcie z Funduszu dopłata BGK Warszawa     3 119 973,69</t>
  </si>
  <si>
    <t>REALIZACJA ZADAŃ INWESTYCYJNYCH NA DZIEŃ 30.06.2014 r.</t>
  </si>
  <si>
    <t>Plan 01.01.2014</t>
  </si>
  <si>
    <t>Plan 30.06.2014</t>
  </si>
  <si>
    <t>wykonanie na 30.06.2014</t>
  </si>
  <si>
    <t>SO- Karosacja busa na potrzeby OSP Poręba</t>
  </si>
  <si>
    <t>SO-Zakup zestawu ratowniczego dla OSP St.Waliszów</t>
  </si>
  <si>
    <t>SO-Zakup lekkiego samochodu dla OSP Stary Waliszów</t>
  </si>
  <si>
    <t>Razem:</t>
  </si>
  <si>
    <t>RGŻ- f.soł.Międzygórze -zakup odśnieżarki</t>
  </si>
  <si>
    <t>RGż- F.sołecki -Stara Bystrzyca - budowa ogrodzenia przy WDK</t>
  </si>
  <si>
    <t>RGż- F.sołecki -Zabłocie - budowa ogrodzenia przy świetlicy wiejskiej</t>
  </si>
  <si>
    <t>WT-System Fortyfikacji -prace konserwatorskie- mury obronne IVetap</t>
  </si>
  <si>
    <t>WT-Remont i adaptacja na cele kultury i turystyki bram i baszt w Bystrzycy Kł.-roboty dodatkowe</t>
  </si>
  <si>
    <t>KF- Zakup bramek dla LZS Łomniczanka w Starej łomnicy</t>
  </si>
  <si>
    <t>WI- Budowa ścieżki rowerowej w ciągu drogi wojewódzkiej nr 392 na odcinku Bystrzyca Kłodzka-Pławnica</t>
  </si>
  <si>
    <t>60013</t>
  </si>
  <si>
    <t>WI- Budowa dwóch zatok autobusowych w ciągu drogi wojewódzkiej nr 388 na odcinku Szklarka-Bystrzyca Kłodzka</t>
  </si>
  <si>
    <t>RGż-Fundusz sołecki -Wilkanów - Montaż wiaty przystankowej</t>
  </si>
  <si>
    <t xml:space="preserve">RGŻ-Rekultywacja dolnośląskich składowisk odpadów komunalnych wysypisko w Bystrzycy Kł. </t>
  </si>
  <si>
    <t>RGŻ- f.soł.Nowy Waliszów -zakup odśnieżarko - kosiarki</t>
  </si>
  <si>
    <t>WI- Budowa oświetlenia drogowego w Starej Bystrzycy Kł.2 pkt świetlne przy dz.13/1 ; 13/2</t>
  </si>
  <si>
    <t>WI-f.sołecki- Stary Waliszów- dofinansowanie do lamp solarnych</t>
  </si>
  <si>
    <t>WI- Budowa oświetlenia zatok autobusowych w Szklarce</t>
  </si>
  <si>
    <t>WI- Remont oświetlenia drogowego odcinka ul.Sempołowskiej w Bystrzycy Kł.</t>
  </si>
  <si>
    <t>WI- Opracowanie  dokumentacji na zasilenie z sieci Tauron obiektów podstrefie Invest Park</t>
  </si>
  <si>
    <t>RGż- F.sołecki- Starkówek-budowa wiaty na działce 41/2</t>
  </si>
  <si>
    <t>WI- Odbudowa muru oporowego ul.Górna 1 w Bystrzycy Kł.-wykonanie dokumentacji</t>
  </si>
  <si>
    <t>RGż- F.sołecki -Gorzanów - zakup i wykonanie ogrodzenia przy WDK</t>
  </si>
  <si>
    <t>FN.MGOK -Dotacja na zakup samochodu ciężarowego do obsługi imprez</t>
  </si>
  <si>
    <t xml:space="preserve">SP NR 2 w Bystrzycy Kł. - monitoring na terenie Skate Park </t>
  </si>
  <si>
    <t>WI- Odbudowa muru oporowego Pl.Szpitalny 3 w Bystrzycy Kł.</t>
  </si>
  <si>
    <t>WPiRL- PROW- Wyposażenie placów zabaw we wsiach Długopole ,Międzygórze,Ponikwa i Szklarka</t>
  </si>
  <si>
    <t>WI-PROW- Budowa oświetlenia drogowego Ponikwa III etap/dz.114/</t>
  </si>
  <si>
    <t>WI- PROW-Budowa oświetlenia drogowego Ponikwa III etap/ dz.114/</t>
  </si>
  <si>
    <t>WI- PROW- Budowa oświetlenia drogowego Ponikwa II etap / dz.344/</t>
  </si>
  <si>
    <t xml:space="preserve">SO- Zakup auta oraz motopompy dla OSP Wilkanów </t>
  </si>
  <si>
    <t>WI- Budowa Sali gimnastycznej w Wilkanowie I etap realizacji</t>
  </si>
  <si>
    <t xml:space="preserve">WE-Zakup samochodu do przewozu osób niepełnosprawnych  </t>
  </si>
  <si>
    <t>80% udział PFRON</t>
  </si>
  <si>
    <t>RGŻ-OŚ-  Budowa oczyszczalni ścieków przy WOK w Idzikowie</t>
  </si>
  <si>
    <t>WI- Wykonanie dokumentacji projektowo-kosztorysowej na remont  Małego  Rynku w Bystrzycy Kł.-sieć kanalizacyjna + droga</t>
  </si>
  <si>
    <t>WI-opracowanie dokumentacji technicznej uporządkowania kanalizacji ogólnospławnej ul.Kościelna 5 a-23w Bystrzycy Kł.</t>
  </si>
  <si>
    <t>RGŻ- f.soł.Długopole Zdr -zakup sprzętu do koszenia i sprzątania terenów zielonych</t>
  </si>
  <si>
    <t>RGŻ- f.soł.Gorzanów -zakup wykaszarki z osprzętem</t>
  </si>
  <si>
    <t>FN-MGOK- Przebudowa Sali widowiskowej - zwiększenie mocy przyłączeniowej do sieci elektroenergetycznej</t>
  </si>
  <si>
    <t>WPiS- zakup fortepianu dla Państwowej  Szkoły Muzycznej I stopnia w Bystrzycy Kł.</t>
  </si>
  <si>
    <t>KF-Zakup 2 wiat stadionowych na boisko przy ul.Mickiewicza w Bystrzycy Kł.</t>
  </si>
  <si>
    <t>KF- zakup bramy do sportów kulturystycznych do klubu Reevers w Bystrzycy Kł.</t>
  </si>
  <si>
    <t>PROW       35 736</t>
  </si>
  <si>
    <t>PROW        30 249</t>
  </si>
  <si>
    <t xml:space="preserve">SO- POWT CZ-PLZakup auta oraz motopompy dla OSP Wilkanów </t>
  </si>
  <si>
    <t>POWT CZ-PL               664 632</t>
  </si>
  <si>
    <t>Projekt RPO-85%  wg umowy        363 973,23</t>
  </si>
  <si>
    <t xml:space="preserve">dotacja z Minist.Sportu i Turystyki            1 621 579      </t>
  </si>
  <si>
    <t>WPiRL- Przebudowa MGOK w Bystrzycy Kł.III etap</t>
  </si>
  <si>
    <t>WPiRL-RPO -WD 2007-2013- Przebudowa sali widowiskowej MGOK w Bystrzycy Kł.oraz zakup niezbędnego wyposażenia sali</t>
  </si>
  <si>
    <t>WPiRL- RPO-WD 2007-2013Przebudowa sali widowiskowej MGOK w Bystrzycy Kł.oraz zakup niezbędnego wyposażenia sali</t>
  </si>
  <si>
    <t xml:space="preserve"> RPO WD        2007-2013            1 704 000,25</t>
  </si>
  <si>
    <t>WE- POKL- Zakupy inwestycyjne projektu Szansa dla Wilkanowa/ tablica interaktywna z programami/projekt partnerski</t>
  </si>
  <si>
    <t>Zał. Nr 6 do informacji o przebiegu wykonania budżetu za I półrocze 2014  r.</t>
  </si>
  <si>
    <t>WI- Budowa 1 pkt świetlnego,  ul.Górna 13 w Bystrzycy Kł.</t>
  </si>
  <si>
    <t>WI-  PROW- Budowa oświetlenia drogowego Ponikwa II etap / dz.344/  9 punktów świetlnych</t>
  </si>
  <si>
    <t>Województwo Dolnośląskie 45% wartości zadania</t>
  </si>
  <si>
    <t>Województwo Dolnośląskie 40% wartości zadania</t>
  </si>
  <si>
    <t>GGG-Zakup gruntów. Zakupiono  działkę  przy SP Nr 1 w Bystrzycy Kł.</t>
  </si>
  <si>
    <t xml:space="preserve">07/2014 obiekt odebrany </t>
  </si>
  <si>
    <t>WI-Mostowice-oświetlenie wsi 4 pkt</t>
  </si>
  <si>
    <t>zrealizowano 07.07.2014 r.</t>
  </si>
  <si>
    <t>zrealizowano 30.06.2014 r.</t>
  </si>
  <si>
    <t>WI- Wykonanie 2 pkt. świetlnych ul.Norwida 3A w Bystrzycy Kł.</t>
  </si>
  <si>
    <t xml:space="preserve">termin wykonania dokumentacji projektowej 21.07.2014 r. </t>
  </si>
  <si>
    <t>WI- Budowa oświetlenia parkowego ul.Widokowa w Bystrzycy Kł.</t>
  </si>
  <si>
    <t xml:space="preserve">termin wykonania dokumentacji projektowej 15.07.2014 r. </t>
  </si>
  <si>
    <t>WI- Budowa oświetlenia drogowego 2 pkt.boczna od  ul.Zamenhoffa w Bystrzycy Kł.-dokuemntacja</t>
  </si>
  <si>
    <t>30.09.2014 r.</t>
  </si>
  <si>
    <t xml:space="preserve">30.11.2014 r. </t>
  </si>
  <si>
    <t>Budowa oświetlenia w St.Łomnicy k/Ośrodka Zdrowia</t>
  </si>
  <si>
    <t>Utworzenie Miejskiej Trasy spacerowej</t>
  </si>
  <si>
    <t>10.07.2014 r.</t>
  </si>
  <si>
    <t>08.2014</t>
  </si>
  <si>
    <t>31.08.2014 r.</t>
  </si>
  <si>
    <t xml:space="preserve">31.10.2014 r. </t>
  </si>
  <si>
    <t>29.08.2014 r.</t>
  </si>
  <si>
    <t xml:space="preserve">19.09.2014 r. </t>
  </si>
  <si>
    <t>odbiór 18.07.2014 r.</t>
  </si>
  <si>
    <t xml:space="preserve">31.12.2014 r. </t>
  </si>
  <si>
    <t xml:space="preserve">29.11.2014 r. </t>
  </si>
  <si>
    <t>ogłoszono przetarg</t>
  </si>
  <si>
    <t>w realizacji</t>
  </si>
  <si>
    <t>30.10.2014 r.</t>
  </si>
  <si>
    <t>złożony wniosek do PFRON</t>
  </si>
  <si>
    <t>WI-f.sołecki- Ponikwa - wykonanie oświetlenia ulicznego  wsi</t>
  </si>
  <si>
    <t>30.10.2014 r</t>
  </si>
  <si>
    <t>WI- Dostawa i montaż lamp hybrydowych - w 2014 r.      1 lampa w Starym Waliszowie</t>
  </si>
  <si>
    <t>PROW          33 576</t>
  </si>
  <si>
    <t>MKiDN                  200 000</t>
  </si>
  <si>
    <t>WT - Oświetlenie punktowe południowo-wschodniego odcinka murów obronnych w Bystrzycy Kł.-dokumentacja            i realizacja zadania</t>
  </si>
  <si>
    <t>Przebudowa drogi ul.Sempołowskiej w Bystrzycy Kłodzkiej</t>
  </si>
  <si>
    <t xml:space="preserve">termin wykonania dokumentacji projektowej 05.12.2014 r. </t>
  </si>
  <si>
    <t>na etapie projektu</t>
  </si>
  <si>
    <t xml:space="preserve"> 15.09.2014</t>
  </si>
  <si>
    <t>w 2013 r. wykonano dokumentacje</t>
  </si>
  <si>
    <t xml:space="preserve"> 29.08.2014r.</t>
  </si>
  <si>
    <t>dokumentacje projektową wykonano.                 Dalsza realizacja zadania w 2015 roku</t>
  </si>
  <si>
    <t xml:space="preserve"> 28.08.2014r.</t>
  </si>
  <si>
    <t xml:space="preserve"> wykonano dokumentację. Zadanie w realizacji</t>
  </si>
  <si>
    <t>termin wykonania dokumentacji 15.09.2014</t>
  </si>
  <si>
    <t xml:space="preserve"> 30.06.2014 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</si>
</sst>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14">
    <font>
      <sz val="10"/>
      <name val="Arial"/>
      <family val="0"/>
    </font>
    <font>
      <sz val="10"/>
      <name val="Arial CE"/>
      <family val="0"/>
    </font>
    <font>
      <b/>
      <sz val="12"/>
      <name val="Times New Roman"/>
      <family val="1"/>
    </font>
    <font>
      <sz val="12"/>
      <name val="Arial CE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sz val="10"/>
      <name val="Arial"/>
      <family val="0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2" fillId="0" borderId="0" xfId="17" applyFont="1" applyBorder="1" applyAlignment="1">
      <alignment horizontal="center" vertical="center" wrapText="1"/>
      <protection/>
    </xf>
    <xf numFmtId="0" fontId="3" fillId="0" borderId="0" xfId="17" applyFont="1" applyAlignment="1">
      <alignment horizontal="center"/>
      <protection/>
    </xf>
    <xf numFmtId="0" fontId="3" fillId="0" borderId="0" xfId="17" applyFont="1">
      <alignment/>
      <protection/>
    </xf>
    <xf numFmtId="3" fontId="3" fillId="0" borderId="0" xfId="17" applyNumberFormat="1" applyFont="1" applyAlignment="1">
      <alignment horizontal="center"/>
      <protection/>
    </xf>
    <xf numFmtId="4" fontId="3" fillId="0" borderId="0" xfId="17" applyNumberFormat="1" applyFont="1" applyAlignment="1">
      <alignment horizontal="center"/>
      <protection/>
    </xf>
    <xf numFmtId="0" fontId="4" fillId="0" borderId="0" xfId="17" applyFont="1" applyBorder="1" applyAlignment="1">
      <alignment horizontal="center" vertical="center" wrapText="1"/>
      <protection/>
    </xf>
    <xf numFmtId="4" fontId="2" fillId="0" borderId="0" xfId="17" applyNumberFormat="1" applyFont="1" applyBorder="1" applyAlignment="1">
      <alignment horizontal="center" vertical="center" wrapText="1"/>
      <protection/>
    </xf>
    <xf numFmtId="3" fontId="2" fillId="2" borderId="1" xfId="17" applyNumberFormat="1" applyFont="1" applyFill="1" applyBorder="1" applyAlignment="1">
      <alignment horizontal="center" vertical="center" wrapText="1"/>
      <protection/>
    </xf>
    <xf numFmtId="3" fontId="2" fillId="2" borderId="2" xfId="17" applyNumberFormat="1" applyFont="1" applyFill="1" applyBorder="1" applyAlignment="1">
      <alignment horizontal="center" vertical="center" wrapText="1"/>
      <protection/>
    </xf>
    <xf numFmtId="4" fontId="2" fillId="2" borderId="2" xfId="17" applyNumberFormat="1" applyFont="1" applyFill="1" applyBorder="1" applyAlignment="1">
      <alignment horizontal="center" vertical="center" wrapText="1"/>
      <protection/>
    </xf>
    <xf numFmtId="3" fontId="2" fillId="2" borderId="3" xfId="17" applyNumberFormat="1" applyFont="1" applyFill="1" applyBorder="1" applyAlignment="1">
      <alignment horizontal="center" vertical="center" wrapText="1"/>
      <protection/>
    </xf>
    <xf numFmtId="4" fontId="2" fillId="2" borderId="3" xfId="17" applyNumberFormat="1" applyFont="1" applyFill="1" applyBorder="1" applyAlignment="1">
      <alignment horizontal="center" vertical="center" wrapText="1"/>
      <protection/>
    </xf>
    <xf numFmtId="0" fontId="4" fillId="0" borderId="1" xfId="17" applyFont="1" applyBorder="1" applyAlignment="1">
      <alignment horizontal="center" vertical="center"/>
      <protection/>
    </xf>
    <xf numFmtId="3" fontId="4" fillId="0" borderId="1" xfId="17" applyNumberFormat="1" applyFont="1" applyBorder="1" applyAlignment="1">
      <alignment horizontal="center" vertical="center"/>
      <protection/>
    </xf>
    <xf numFmtId="4" fontId="4" fillId="0" borderId="1" xfId="17" applyNumberFormat="1" applyFont="1" applyBorder="1" applyAlignment="1">
      <alignment horizontal="center" vertical="center"/>
      <protection/>
    </xf>
    <xf numFmtId="49" fontId="4" fillId="0" borderId="1" xfId="17" applyNumberFormat="1" applyFont="1" applyBorder="1" applyAlignment="1">
      <alignment horizontal="center" vertical="center"/>
      <protection/>
    </xf>
    <xf numFmtId="49" fontId="8" fillId="0" borderId="1" xfId="17" applyNumberFormat="1" applyFont="1" applyBorder="1" applyAlignment="1">
      <alignment horizontal="center" vertical="center"/>
      <protection/>
    </xf>
    <xf numFmtId="0" fontId="4" fillId="0" borderId="1" xfId="17" applyFont="1" applyBorder="1" applyAlignment="1">
      <alignment horizontal="left" vertical="center" wrapText="1"/>
      <protection/>
    </xf>
    <xf numFmtId="3" fontId="4" fillId="0" borderId="1" xfId="17" applyNumberFormat="1" applyFont="1" applyBorder="1" applyAlignment="1">
      <alignment horizontal="center" vertical="center" wrapText="1"/>
      <protection/>
    </xf>
    <xf numFmtId="0" fontId="2" fillId="0" borderId="1" xfId="17" applyFont="1" applyBorder="1" applyAlignment="1">
      <alignment horizontal="center" vertical="center"/>
      <protection/>
    </xf>
    <xf numFmtId="49" fontId="2" fillId="0" borderId="1" xfId="17" applyNumberFormat="1" applyFont="1" applyBorder="1" applyAlignment="1">
      <alignment horizontal="center" vertical="center"/>
      <protection/>
    </xf>
    <xf numFmtId="0" fontId="2" fillId="0" borderId="1" xfId="17" applyFont="1" applyBorder="1" applyAlignment="1">
      <alignment horizontal="center" vertical="center" wrapText="1"/>
      <protection/>
    </xf>
    <xf numFmtId="3" fontId="2" fillId="0" borderId="1" xfId="17" applyNumberFormat="1" applyFont="1" applyBorder="1" applyAlignment="1">
      <alignment horizontal="center" vertical="center" wrapText="1"/>
      <protection/>
    </xf>
    <xf numFmtId="3" fontId="4" fillId="0" borderId="4" xfId="17" applyNumberFormat="1" applyFont="1" applyBorder="1" applyAlignment="1">
      <alignment horizontal="center" vertical="center" wrapText="1"/>
      <protection/>
    </xf>
    <xf numFmtId="3" fontId="2" fillId="0" borderId="5" xfId="17" applyNumberFormat="1" applyFont="1" applyBorder="1" applyAlignment="1">
      <alignment horizontal="center" vertical="center" wrapText="1"/>
      <protection/>
    </xf>
    <xf numFmtId="0" fontId="2" fillId="0" borderId="6" xfId="17" applyFont="1" applyBorder="1" applyAlignment="1">
      <alignment horizontal="center" vertical="center"/>
      <protection/>
    </xf>
    <xf numFmtId="0" fontId="2" fillId="0" borderId="4" xfId="17" applyFont="1" applyBorder="1" applyAlignment="1">
      <alignment horizontal="center" vertical="center"/>
      <protection/>
    </xf>
    <xf numFmtId="3" fontId="2" fillId="0" borderId="4" xfId="17" applyNumberFormat="1" applyFont="1" applyBorder="1" applyAlignment="1">
      <alignment horizontal="center" vertical="center" wrapText="1"/>
      <protection/>
    </xf>
    <xf numFmtId="0" fontId="2" fillId="0" borderId="7" xfId="17" applyFont="1" applyBorder="1" applyAlignment="1">
      <alignment horizontal="center" vertical="center"/>
      <protection/>
    </xf>
    <xf numFmtId="49" fontId="9" fillId="3" borderId="4" xfId="17" applyFont="1" applyBorder="1">
      <alignment horizontal="left" vertical="center" wrapText="1"/>
      <protection locked="0"/>
    </xf>
    <xf numFmtId="0" fontId="4" fillId="0" borderId="6" xfId="17" applyFont="1" applyBorder="1" applyAlignment="1">
      <alignment horizontal="center" vertical="center"/>
      <protection/>
    </xf>
    <xf numFmtId="49" fontId="10" fillId="3" borderId="4" xfId="17" applyFont="1" applyBorder="1">
      <alignment horizontal="left" vertical="center" wrapText="1"/>
      <protection locked="0"/>
    </xf>
    <xf numFmtId="49" fontId="9" fillId="3" borderId="8" xfId="17" applyFont="1" applyBorder="1">
      <alignment horizontal="left" vertical="center" wrapText="1"/>
      <protection locked="0"/>
    </xf>
    <xf numFmtId="0" fontId="4" fillId="0" borderId="1" xfId="17" applyFont="1" applyFill="1" applyBorder="1" applyAlignment="1">
      <alignment horizontal="center"/>
      <protection/>
    </xf>
    <xf numFmtId="49" fontId="4" fillId="0" borderId="1" xfId="17" applyNumberFormat="1" applyFont="1" applyFill="1" applyBorder="1" applyAlignment="1">
      <alignment horizontal="center"/>
      <protection/>
    </xf>
    <xf numFmtId="49" fontId="9" fillId="3" borderId="9" xfId="17" applyFont="1" applyBorder="1">
      <alignment horizontal="left" vertical="center" wrapText="1"/>
      <protection locked="0"/>
    </xf>
    <xf numFmtId="3" fontId="4" fillId="0" borderId="1" xfId="17" applyNumberFormat="1" applyFont="1" applyFill="1" applyBorder="1" applyAlignment="1">
      <alignment horizontal="center" wrapText="1"/>
      <protection/>
    </xf>
    <xf numFmtId="3" fontId="4" fillId="0" borderId="1" xfId="17" applyNumberFormat="1" applyFont="1" applyFill="1" applyBorder="1" applyAlignment="1">
      <alignment horizontal="center"/>
      <protection/>
    </xf>
    <xf numFmtId="49" fontId="10" fillId="3" borderId="10" xfId="17" applyFont="1" applyBorder="1" applyAlignment="1">
      <alignment horizontal="center" vertical="center" wrapText="1"/>
      <protection locked="0"/>
    </xf>
    <xf numFmtId="0" fontId="4" fillId="0" borderId="6" xfId="17" applyFont="1" applyFill="1" applyBorder="1" applyAlignment="1">
      <alignment horizontal="center"/>
      <protection/>
    </xf>
    <xf numFmtId="49" fontId="4" fillId="0" borderId="4" xfId="17" applyNumberFormat="1" applyFont="1" applyFill="1" applyBorder="1" applyAlignment="1">
      <alignment horizontal="center"/>
      <protection/>
    </xf>
    <xf numFmtId="49" fontId="2" fillId="0" borderId="4" xfId="17" applyNumberFormat="1" applyFont="1" applyFill="1" applyBorder="1" applyAlignment="1">
      <alignment horizontal="center"/>
      <protection/>
    </xf>
    <xf numFmtId="3" fontId="2" fillId="0" borderId="4" xfId="17" applyNumberFormat="1" applyFont="1" applyFill="1" applyBorder="1" applyAlignment="1">
      <alignment horizontal="center" wrapText="1"/>
      <protection/>
    </xf>
    <xf numFmtId="3" fontId="4" fillId="0" borderId="4" xfId="17" applyNumberFormat="1" applyFont="1" applyFill="1" applyBorder="1" applyAlignment="1">
      <alignment horizontal="center" wrapText="1"/>
      <protection/>
    </xf>
    <xf numFmtId="0" fontId="2" fillId="0" borderId="4" xfId="17" applyFont="1" applyBorder="1" applyAlignment="1">
      <alignment vertical="center" wrapText="1"/>
      <protection/>
    </xf>
    <xf numFmtId="0" fontId="4" fillId="0" borderId="3" xfId="17" applyFont="1" applyBorder="1" applyAlignment="1">
      <alignment horizontal="center" vertical="center"/>
      <protection/>
    </xf>
    <xf numFmtId="3" fontId="4" fillId="0" borderId="3" xfId="17" applyNumberFormat="1" applyFont="1" applyBorder="1" applyAlignment="1">
      <alignment horizontal="center" vertical="center" wrapText="1"/>
      <protection/>
    </xf>
    <xf numFmtId="49" fontId="10" fillId="3" borderId="4" xfId="17" applyFont="1" applyBorder="1" applyAlignment="1">
      <alignment horizontal="center" vertical="center" wrapText="1"/>
      <protection locked="0"/>
    </xf>
    <xf numFmtId="0" fontId="4" fillId="0" borderId="3" xfId="17" applyFont="1" applyBorder="1" applyAlignment="1">
      <alignment horizontal="center"/>
      <protection/>
    </xf>
    <xf numFmtId="0" fontId="4" fillId="0" borderId="3" xfId="17" applyFont="1" applyBorder="1" applyAlignment="1">
      <alignment horizontal="left" vertical="center" wrapText="1"/>
      <protection/>
    </xf>
    <xf numFmtId="0" fontId="4" fillId="0" borderId="1" xfId="17" applyFont="1" applyBorder="1" applyAlignment="1">
      <alignment horizontal="center"/>
      <protection/>
    </xf>
    <xf numFmtId="0" fontId="2" fillId="0" borderId="2" xfId="17" applyFont="1" applyBorder="1" applyAlignment="1">
      <alignment horizontal="center"/>
      <protection/>
    </xf>
    <xf numFmtId="0" fontId="4" fillId="0" borderId="1" xfId="17" applyFont="1" applyBorder="1">
      <alignment/>
      <protection/>
    </xf>
    <xf numFmtId="0" fontId="4" fillId="0" borderId="1" xfId="17" applyFont="1" applyBorder="1" applyAlignment="1">
      <alignment wrapText="1"/>
      <protection/>
    </xf>
    <xf numFmtId="0" fontId="2" fillId="0" borderId="1" xfId="17" applyFont="1" applyBorder="1">
      <alignment/>
      <protection/>
    </xf>
    <xf numFmtId="0" fontId="2" fillId="0" borderId="1" xfId="17" applyFont="1" applyBorder="1" applyAlignment="1">
      <alignment wrapText="1"/>
      <protection/>
    </xf>
    <xf numFmtId="0" fontId="2" fillId="0" borderId="1" xfId="17" applyFont="1" applyBorder="1" applyAlignment="1">
      <alignment horizontal="center"/>
      <protection/>
    </xf>
    <xf numFmtId="3" fontId="2" fillId="0" borderId="1" xfId="17" applyNumberFormat="1" applyFont="1" applyBorder="1" applyAlignment="1">
      <alignment horizontal="center" wrapText="1"/>
      <protection/>
    </xf>
    <xf numFmtId="3" fontId="2" fillId="0" borderId="1" xfId="17" applyNumberFormat="1" applyFont="1" applyBorder="1" applyAlignment="1">
      <alignment horizontal="center"/>
      <protection/>
    </xf>
    <xf numFmtId="0" fontId="8" fillId="0" borderId="1" xfId="17" applyFont="1" applyBorder="1" applyAlignment="1">
      <alignment horizontal="center" wrapText="1"/>
      <protection/>
    </xf>
    <xf numFmtId="3" fontId="2" fillId="0" borderId="2" xfId="17" applyNumberFormat="1" applyFont="1" applyBorder="1" applyAlignment="1">
      <alignment horizontal="center" wrapText="1"/>
      <protection/>
    </xf>
    <xf numFmtId="0" fontId="2" fillId="0" borderId="6" xfId="17" applyFont="1" applyBorder="1" applyAlignment="1">
      <alignment horizontal="center"/>
      <protection/>
    </xf>
    <xf numFmtId="3" fontId="2" fillId="0" borderId="4" xfId="17" applyNumberFormat="1" applyFont="1" applyBorder="1" applyAlignment="1">
      <alignment horizontal="center" wrapText="1"/>
      <protection/>
    </xf>
    <xf numFmtId="2" fontId="4" fillId="0" borderId="3" xfId="17" applyNumberFormat="1" applyFont="1" applyBorder="1" applyAlignment="1">
      <alignment wrapText="1"/>
      <protection/>
    </xf>
    <xf numFmtId="3" fontId="4" fillId="0" borderId="3" xfId="17" applyNumberFormat="1" applyFont="1" applyBorder="1" applyAlignment="1">
      <alignment horizontal="center" wrapText="1"/>
      <protection/>
    </xf>
    <xf numFmtId="49" fontId="9" fillId="3" borderId="1" xfId="17" applyFont="1" applyBorder="1">
      <alignment horizontal="left" vertical="center" wrapText="1"/>
      <protection locked="0"/>
    </xf>
    <xf numFmtId="3" fontId="4" fillId="0" borderId="1" xfId="17" applyNumberFormat="1" applyFont="1" applyBorder="1" applyAlignment="1">
      <alignment horizontal="center" wrapText="1"/>
      <protection/>
    </xf>
    <xf numFmtId="3" fontId="4" fillId="0" borderId="1" xfId="17" applyNumberFormat="1" applyFont="1" applyBorder="1" applyAlignment="1">
      <alignment horizontal="center"/>
      <protection/>
    </xf>
    <xf numFmtId="0" fontId="2" fillId="0" borderId="4" xfId="17" applyFont="1" applyBorder="1" applyAlignment="1">
      <alignment horizontal="center"/>
      <protection/>
    </xf>
    <xf numFmtId="2" fontId="2" fillId="0" borderId="1" xfId="17" applyNumberFormat="1" applyFont="1" applyBorder="1" applyAlignment="1">
      <alignment wrapText="1"/>
      <protection/>
    </xf>
    <xf numFmtId="0" fontId="2" fillId="2" borderId="1" xfId="17" applyFont="1" applyFill="1" applyBorder="1" applyAlignment="1">
      <alignment horizontal="center"/>
      <protection/>
    </xf>
    <xf numFmtId="2" fontId="2" fillId="2" borderId="1" xfId="17" applyNumberFormat="1" applyFont="1" applyFill="1" applyBorder="1" applyAlignment="1">
      <alignment horizontal="center" wrapText="1"/>
      <protection/>
    </xf>
    <xf numFmtId="3" fontId="2" fillId="2" borderId="1" xfId="17" applyNumberFormat="1" applyFont="1" applyFill="1" applyBorder="1" applyAlignment="1">
      <alignment horizontal="center" wrapText="1"/>
      <protection/>
    </xf>
    <xf numFmtId="0" fontId="4" fillId="0" borderId="1" xfId="17" applyFont="1" applyBorder="1" applyAlignment="1">
      <alignment horizontal="left" wrapText="1"/>
      <protection/>
    </xf>
    <xf numFmtId="0" fontId="4" fillId="0" borderId="1" xfId="17" applyFont="1" applyFill="1" applyBorder="1" applyAlignment="1">
      <alignment wrapText="1"/>
      <protection/>
    </xf>
    <xf numFmtId="2" fontId="4" fillId="0" borderId="1" xfId="17" applyNumberFormat="1" applyFont="1" applyBorder="1" applyAlignment="1">
      <alignment wrapText="1"/>
      <protection/>
    </xf>
    <xf numFmtId="49" fontId="4" fillId="0" borderId="1" xfId="17" applyNumberFormat="1" applyFont="1" applyBorder="1" applyAlignment="1">
      <alignment horizontal="center" wrapText="1"/>
      <protection/>
    </xf>
    <xf numFmtId="2" fontId="4" fillId="0" borderId="1" xfId="17" applyNumberFormat="1" applyFont="1" applyBorder="1" applyAlignment="1">
      <alignment vertical="center" wrapText="1"/>
      <protection/>
    </xf>
    <xf numFmtId="2" fontId="8" fillId="0" borderId="1" xfId="17" applyNumberFormat="1" applyFont="1" applyBorder="1" applyAlignment="1">
      <alignment horizontal="center" vertical="center" wrapText="1"/>
      <protection/>
    </xf>
    <xf numFmtId="2" fontId="2" fillId="0" borderId="1" xfId="17" applyNumberFormat="1" applyFont="1" applyBorder="1" applyAlignment="1">
      <alignment horizontal="center" wrapText="1"/>
      <protection/>
    </xf>
    <xf numFmtId="49" fontId="9" fillId="3" borderId="0" xfId="17" applyFont="1" applyBorder="1">
      <alignment horizontal="left" vertical="center" wrapText="1"/>
      <protection locked="0"/>
    </xf>
    <xf numFmtId="49" fontId="2" fillId="0" borderId="1" xfId="17" applyNumberFormat="1" applyFont="1" applyFill="1" applyBorder="1" applyAlignment="1">
      <alignment horizontal="center"/>
      <protection/>
    </xf>
    <xf numFmtId="3" fontId="2" fillId="0" borderId="6" xfId="17" applyNumberFormat="1" applyFont="1" applyFill="1" applyBorder="1" applyAlignment="1">
      <alignment horizontal="center" wrapText="1"/>
      <protection/>
    </xf>
    <xf numFmtId="3" fontId="2" fillId="0" borderId="1" xfId="17" applyNumberFormat="1" applyFont="1" applyFill="1" applyBorder="1" applyAlignment="1">
      <alignment horizontal="center" wrapText="1"/>
      <protection/>
    </xf>
    <xf numFmtId="3" fontId="4" fillId="0" borderId="6" xfId="17" applyNumberFormat="1" applyFont="1" applyFill="1" applyBorder="1" applyAlignment="1">
      <alignment horizontal="center" wrapText="1"/>
      <protection/>
    </xf>
    <xf numFmtId="0" fontId="4" fillId="0" borderId="11" xfId="17" applyFont="1" applyBorder="1" applyAlignment="1">
      <alignment horizontal="center" vertical="center"/>
      <protection/>
    </xf>
    <xf numFmtId="0" fontId="2" fillId="0" borderId="12" xfId="17" applyFont="1" applyBorder="1" applyAlignment="1">
      <alignment horizontal="center" vertical="center"/>
      <protection/>
    </xf>
    <xf numFmtId="49" fontId="10" fillId="3" borderId="12" xfId="17" applyFont="1" applyBorder="1">
      <alignment horizontal="left" vertical="center" wrapText="1"/>
      <protection locked="0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1" xfId="17" applyFont="1" applyBorder="1" applyAlignment="1">
      <alignment horizontal="center"/>
      <protection/>
    </xf>
    <xf numFmtId="0" fontId="4" fillId="0" borderId="12" xfId="17" applyFont="1" applyBorder="1" applyAlignment="1">
      <alignment horizontal="center"/>
      <protection/>
    </xf>
    <xf numFmtId="2" fontId="2" fillId="0" borderId="12" xfId="17" applyNumberFormat="1" applyFont="1" applyBorder="1" applyAlignment="1">
      <alignment vertical="center" wrapText="1"/>
      <protection/>
    </xf>
    <xf numFmtId="3" fontId="2" fillId="0" borderId="12" xfId="17" applyNumberFormat="1" applyFont="1" applyBorder="1" applyAlignment="1">
      <alignment horizontal="center" wrapText="1"/>
      <protection/>
    </xf>
    <xf numFmtId="49" fontId="10" fillId="3" borderId="1" xfId="17" applyFont="1" applyBorder="1" applyAlignment="1">
      <alignment horizontal="center" vertical="center" wrapText="1"/>
      <protection locked="0"/>
    </xf>
    <xf numFmtId="49" fontId="9" fillId="3" borderId="1" xfId="17" applyFont="1" applyBorder="1" applyAlignment="1">
      <alignment horizontal="left" vertical="center" wrapText="1"/>
      <protection locked="0"/>
    </xf>
    <xf numFmtId="0" fontId="2" fillId="0" borderId="3" xfId="17" applyFont="1" applyBorder="1" applyAlignment="1">
      <alignment horizontal="center" vertical="center"/>
      <protection/>
    </xf>
    <xf numFmtId="0" fontId="2" fillId="0" borderId="1" xfId="17" applyFont="1" applyFill="1" applyBorder="1" applyAlignment="1">
      <alignment horizontal="center"/>
      <protection/>
    </xf>
    <xf numFmtId="0" fontId="4" fillId="0" borderId="2" xfId="17" applyFont="1" applyBorder="1" applyAlignment="1">
      <alignment horizontal="center"/>
      <protection/>
    </xf>
    <xf numFmtId="3" fontId="2" fillId="0" borderId="1" xfId="17" applyNumberFormat="1" applyFont="1" applyBorder="1" applyAlignment="1">
      <alignment horizontal="center" vertical="center"/>
      <protection/>
    </xf>
    <xf numFmtId="3" fontId="4" fillId="0" borderId="2" xfId="17" applyNumberFormat="1" applyFont="1" applyBorder="1" applyAlignment="1">
      <alignment horizontal="center" wrapText="1"/>
      <protection/>
    </xf>
    <xf numFmtId="2" fontId="2" fillId="0" borderId="0" xfId="17" applyNumberFormat="1" applyFont="1" applyBorder="1" applyAlignment="1">
      <alignment horizontal="center" wrapText="1"/>
      <protection/>
    </xf>
    <xf numFmtId="3" fontId="4" fillId="0" borderId="2" xfId="17" applyNumberFormat="1" applyFont="1" applyBorder="1" applyAlignment="1">
      <alignment horizontal="center"/>
      <protection/>
    </xf>
    <xf numFmtId="49" fontId="8" fillId="0" borderId="1" xfId="17" applyNumberFormat="1" applyFont="1" applyBorder="1" applyAlignment="1">
      <alignment horizontal="center" vertical="center" wrapText="1"/>
      <protection/>
    </xf>
    <xf numFmtId="49" fontId="7" fillId="0" borderId="1" xfId="17" applyNumberFormat="1" applyFont="1" applyBorder="1" applyAlignment="1">
      <alignment horizontal="center" vertical="center" wrapText="1"/>
      <protection/>
    </xf>
    <xf numFmtId="49" fontId="7" fillId="0" borderId="1" xfId="17" applyNumberFormat="1" applyFont="1" applyBorder="1" applyAlignment="1">
      <alignment horizontal="center" vertical="center"/>
      <protection/>
    </xf>
    <xf numFmtId="2" fontId="7" fillId="0" borderId="1" xfId="17" applyNumberFormat="1" applyFont="1" applyBorder="1" applyAlignment="1">
      <alignment horizontal="center" vertical="center" wrapText="1"/>
      <protection/>
    </xf>
    <xf numFmtId="2" fontId="7" fillId="0" borderId="13" xfId="17" applyNumberFormat="1" applyFont="1" applyBorder="1" applyAlignment="1">
      <alignment horizontal="center" vertical="center" wrapText="1"/>
      <protection/>
    </xf>
    <xf numFmtId="2" fontId="8" fillId="0" borderId="13" xfId="17" applyNumberFormat="1" applyFont="1" applyBorder="1" applyAlignment="1">
      <alignment horizontal="center" vertical="center" wrapText="1"/>
      <protection/>
    </xf>
    <xf numFmtId="2" fontId="8" fillId="0" borderId="7" xfId="17" applyNumberFormat="1" applyFont="1" applyBorder="1" applyAlignment="1">
      <alignment horizontal="center" vertical="center" wrapText="1"/>
      <protection/>
    </xf>
    <xf numFmtId="2" fontId="8" fillId="0" borderId="14" xfId="17" applyNumberFormat="1" applyFont="1" applyBorder="1" applyAlignment="1">
      <alignment horizontal="center" vertical="center" wrapText="1"/>
      <protection/>
    </xf>
    <xf numFmtId="2" fontId="8" fillId="0" borderId="3" xfId="17" applyNumberFormat="1" applyFont="1" applyBorder="1" applyAlignment="1">
      <alignment horizontal="center" vertical="center" wrapText="1"/>
      <protection/>
    </xf>
    <xf numFmtId="0" fontId="8" fillId="0" borderId="1" xfId="17" applyFont="1" applyFill="1" applyBorder="1" applyAlignment="1">
      <alignment horizontal="center" wrapText="1"/>
      <protection/>
    </xf>
    <xf numFmtId="0" fontId="8" fillId="0" borderId="13" xfId="17" applyFont="1" applyFill="1" applyBorder="1" applyAlignment="1">
      <alignment horizontal="center" wrapText="1"/>
      <protection/>
    </xf>
    <xf numFmtId="0" fontId="8" fillId="0" borderId="3" xfId="17" applyFont="1" applyBorder="1" applyAlignment="1">
      <alignment horizontal="center" wrapText="1"/>
      <protection/>
    </xf>
    <xf numFmtId="0" fontId="7" fillId="0" borderId="2" xfId="17" applyFont="1" applyBorder="1" applyAlignment="1">
      <alignment horizontal="center" wrapText="1"/>
      <protection/>
    </xf>
    <xf numFmtId="0" fontId="7" fillId="0" borderId="14" xfId="17" applyFont="1" applyBorder="1" applyAlignment="1">
      <alignment horizontal="center" wrapText="1"/>
      <protection/>
    </xf>
    <xf numFmtId="2" fontId="7" fillId="0" borderId="3" xfId="17" applyNumberFormat="1" applyFont="1" applyBorder="1" applyAlignment="1">
      <alignment horizontal="center" vertical="center" wrapText="1"/>
      <protection/>
    </xf>
    <xf numFmtId="0" fontId="7" fillId="0" borderId="13" xfId="17" applyFont="1" applyBorder="1" applyAlignment="1">
      <alignment horizontal="center" wrapText="1"/>
      <protection/>
    </xf>
    <xf numFmtId="0" fontId="7" fillId="0" borderId="1" xfId="17" applyFont="1" applyBorder="1" applyAlignment="1">
      <alignment horizontal="center" wrapText="1"/>
      <protection/>
    </xf>
    <xf numFmtId="0" fontId="7" fillId="2" borderId="1" xfId="17" applyFont="1" applyFill="1" applyBorder="1" applyAlignment="1">
      <alignment horizontal="center" wrapText="1"/>
      <protection/>
    </xf>
    <xf numFmtId="0" fontId="7" fillId="0" borderId="1" xfId="17" applyFont="1" applyBorder="1" applyAlignment="1">
      <alignment horizontal="center"/>
      <protection/>
    </xf>
    <xf numFmtId="0" fontId="0" fillId="0" borderId="0" xfId="0" applyAlignment="1">
      <alignment horizontal="center"/>
    </xf>
    <xf numFmtId="49" fontId="9" fillId="3" borderId="15" xfId="17" applyFont="1" applyBorder="1">
      <alignment horizontal="left" vertical="center" wrapText="1"/>
      <protection locked="0"/>
    </xf>
    <xf numFmtId="0" fontId="4" fillId="0" borderId="1" xfId="17" applyFont="1" applyBorder="1" applyAlignment="1">
      <alignment vertical="center" wrapText="1"/>
      <protection/>
    </xf>
    <xf numFmtId="49" fontId="9" fillId="3" borderId="16" xfId="17" applyFont="1" applyBorder="1">
      <alignment horizontal="left" vertical="center" wrapText="1"/>
      <protection locked="0"/>
    </xf>
    <xf numFmtId="3" fontId="4" fillId="0" borderId="3" xfId="17" applyNumberFormat="1" applyFont="1" applyBorder="1" applyAlignment="1">
      <alignment horizontal="center" vertical="center"/>
      <protection/>
    </xf>
    <xf numFmtId="3" fontId="2" fillId="0" borderId="4" xfId="17" applyNumberFormat="1" applyFont="1" applyBorder="1" applyAlignment="1">
      <alignment horizontal="center" vertical="center"/>
      <protection/>
    </xf>
    <xf numFmtId="3" fontId="2" fillId="0" borderId="12" xfId="17" applyNumberFormat="1" applyFont="1" applyBorder="1" applyAlignment="1">
      <alignment horizontal="center" vertical="center"/>
      <protection/>
    </xf>
    <xf numFmtId="3" fontId="2" fillId="0" borderId="1" xfId="17" applyNumberFormat="1" applyFont="1" applyFill="1" applyBorder="1" applyAlignment="1">
      <alignment horizontal="center"/>
      <protection/>
    </xf>
    <xf numFmtId="3" fontId="4" fillId="0" borderId="4" xfId="17" applyNumberFormat="1" applyFont="1" applyFill="1" applyBorder="1" applyAlignment="1">
      <alignment horizontal="center"/>
      <protection/>
    </xf>
    <xf numFmtId="3" fontId="2" fillId="0" borderId="12" xfId="17" applyNumberFormat="1" applyFont="1" applyBorder="1" applyAlignment="1">
      <alignment horizontal="center"/>
      <protection/>
    </xf>
    <xf numFmtId="3" fontId="10" fillId="3" borderId="1" xfId="17" applyNumberFormat="1" applyFont="1" applyBorder="1" applyAlignment="1">
      <alignment horizontal="center" vertical="center" wrapText="1"/>
      <protection locked="0"/>
    </xf>
    <xf numFmtId="49" fontId="4" fillId="0" borderId="13" xfId="17" applyNumberFormat="1" applyFont="1" applyFill="1" applyBorder="1" applyAlignment="1">
      <alignment horizontal="center"/>
      <protection/>
    </xf>
    <xf numFmtId="0" fontId="2" fillId="0" borderId="11" xfId="17" applyFont="1" applyBorder="1" applyAlignment="1">
      <alignment horizontal="center" vertical="center"/>
      <protection/>
    </xf>
    <xf numFmtId="0" fontId="4" fillId="0" borderId="4" xfId="17" applyFont="1" applyBorder="1" applyAlignment="1">
      <alignment vertical="center" wrapText="1"/>
      <protection/>
    </xf>
    <xf numFmtId="3" fontId="2" fillId="0" borderId="3" xfId="17" applyNumberFormat="1" applyFont="1" applyBorder="1" applyAlignment="1">
      <alignment horizontal="center" vertical="center"/>
      <protection/>
    </xf>
    <xf numFmtId="0" fontId="4" fillId="0" borderId="6" xfId="17" applyFont="1" applyBorder="1" applyAlignment="1">
      <alignment vertical="center" wrapText="1"/>
      <protection/>
    </xf>
    <xf numFmtId="0" fontId="2" fillId="0" borderId="1" xfId="17" applyFont="1" applyBorder="1" applyAlignment="1">
      <alignment vertical="center" wrapText="1"/>
      <protection/>
    </xf>
    <xf numFmtId="49" fontId="10" fillId="3" borderId="3" xfId="17" applyFont="1" applyBorder="1">
      <alignment horizontal="left" vertical="center" wrapText="1"/>
      <protection locked="0"/>
    </xf>
    <xf numFmtId="3" fontId="10" fillId="3" borderId="12" xfId="17" applyNumberFormat="1" applyFont="1" applyBorder="1" applyAlignment="1">
      <alignment horizontal="center" vertical="center" wrapText="1"/>
      <protection locked="0"/>
    </xf>
    <xf numFmtId="3" fontId="4" fillId="0" borderId="0" xfId="17" applyNumberFormat="1" applyFont="1" applyAlignment="1">
      <alignment horizontal="center"/>
      <protection/>
    </xf>
    <xf numFmtId="0" fontId="4" fillId="0" borderId="12" xfId="17" applyFont="1" applyBorder="1" applyAlignment="1">
      <alignment horizontal="left" vertical="center" wrapText="1"/>
      <protection/>
    </xf>
    <xf numFmtId="0" fontId="4" fillId="0" borderId="4" xfId="17" applyFont="1" applyBorder="1" applyAlignment="1">
      <alignment wrapText="1"/>
      <protection/>
    </xf>
    <xf numFmtId="3" fontId="4" fillId="0" borderId="4" xfId="17" applyNumberFormat="1" applyFont="1" applyBorder="1" applyAlignment="1">
      <alignment horizontal="center" vertical="center"/>
      <protection/>
    </xf>
    <xf numFmtId="0" fontId="4" fillId="0" borderId="4" xfId="17" applyFont="1" applyBorder="1" applyAlignment="1">
      <alignment horizontal="center" vertical="center"/>
      <protection/>
    </xf>
    <xf numFmtId="3" fontId="9" fillId="3" borderId="4" xfId="17" applyNumberFormat="1" applyFont="1" applyBorder="1" applyAlignment="1">
      <alignment horizontal="center" vertical="center" wrapText="1"/>
      <protection locked="0"/>
    </xf>
    <xf numFmtId="49" fontId="10" fillId="3" borderId="17" xfId="17" applyFont="1" applyBorder="1" applyAlignment="1">
      <alignment horizontal="center" vertical="center" wrapText="1"/>
      <protection locked="0"/>
    </xf>
    <xf numFmtId="0" fontId="2" fillId="0" borderId="18" xfId="17" applyFont="1" applyBorder="1" applyAlignment="1">
      <alignment horizontal="center"/>
      <protection/>
    </xf>
    <xf numFmtId="0" fontId="2" fillId="0" borderId="13" xfId="17" applyFont="1" applyBorder="1" applyAlignment="1">
      <alignment horizontal="center"/>
      <protection/>
    </xf>
    <xf numFmtId="0" fontId="2" fillId="0" borderId="6" xfId="17" applyFont="1" applyBorder="1">
      <alignment/>
      <protection/>
    </xf>
    <xf numFmtId="0" fontId="2" fillId="0" borderId="4" xfId="17" applyFont="1" applyBorder="1">
      <alignment/>
      <protection/>
    </xf>
    <xf numFmtId="0" fontId="2" fillId="0" borderId="4" xfId="17" applyFont="1" applyBorder="1" applyAlignment="1">
      <alignment wrapText="1"/>
      <protection/>
    </xf>
    <xf numFmtId="3" fontId="2" fillId="0" borderId="4" xfId="17" applyNumberFormat="1" applyFont="1" applyBorder="1" applyAlignment="1">
      <alignment horizontal="center"/>
      <protection/>
    </xf>
    <xf numFmtId="0" fontId="4" fillId="0" borderId="6" xfId="17" applyFont="1" applyBorder="1">
      <alignment/>
      <protection/>
    </xf>
    <xf numFmtId="0" fontId="4" fillId="0" borderId="4" xfId="17" applyFont="1" applyBorder="1">
      <alignment/>
      <protection/>
    </xf>
    <xf numFmtId="0" fontId="7" fillId="0" borderId="1" xfId="17" applyFont="1" applyFill="1" applyBorder="1" applyAlignment="1">
      <alignment horizontal="center" wrapText="1"/>
      <protection/>
    </xf>
    <xf numFmtId="49" fontId="9" fillId="3" borderId="19" xfId="17" applyFont="1" applyBorder="1">
      <alignment horizontal="left" vertical="center" wrapText="1"/>
      <protection locked="0"/>
    </xf>
    <xf numFmtId="3" fontId="10" fillId="3" borderId="7" xfId="17" applyNumberFormat="1" applyFont="1" applyBorder="1" applyAlignment="1">
      <alignment horizontal="center" vertical="center" wrapText="1"/>
      <protection locked="0"/>
    </xf>
    <xf numFmtId="4" fontId="4" fillId="2" borderId="1" xfId="17" applyNumberFormat="1" applyFont="1" applyFill="1" applyBorder="1" applyAlignment="1">
      <alignment horizontal="center" vertical="center" wrapText="1"/>
      <protection/>
    </xf>
    <xf numFmtId="4" fontId="4" fillId="2" borderId="2" xfId="17" applyNumberFormat="1" applyFont="1" applyFill="1" applyBorder="1" applyAlignment="1">
      <alignment horizontal="center" vertical="center" wrapText="1"/>
      <protection/>
    </xf>
    <xf numFmtId="4" fontId="4" fillId="2" borderId="3" xfId="17" applyNumberFormat="1" applyFont="1" applyFill="1" applyBorder="1" applyAlignment="1">
      <alignment horizontal="center" vertical="center" wrapText="1"/>
      <protection/>
    </xf>
    <xf numFmtId="3" fontId="4" fillId="0" borderId="4" xfId="17" applyNumberFormat="1" applyFont="1" applyBorder="1" applyAlignment="1">
      <alignment horizontal="center" wrapText="1"/>
      <protection/>
    </xf>
    <xf numFmtId="3" fontId="4" fillId="0" borderId="4" xfId="17" applyNumberFormat="1" applyFont="1" applyBorder="1" applyAlignment="1">
      <alignment horizontal="center"/>
      <protection/>
    </xf>
    <xf numFmtId="3" fontId="10" fillId="3" borderId="1" xfId="17" applyNumberFormat="1" applyFont="1" applyBorder="1" applyAlignment="1">
      <alignment horizontal="center" wrapText="1"/>
      <protection locked="0"/>
    </xf>
    <xf numFmtId="3" fontId="2" fillId="0" borderId="3" xfId="17" applyNumberFormat="1" applyFont="1" applyBorder="1" applyAlignment="1">
      <alignment horizontal="center" wrapText="1"/>
      <protection/>
    </xf>
    <xf numFmtId="3" fontId="2" fillId="0" borderId="3" xfId="17" applyNumberFormat="1" applyFont="1" applyBorder="1" applyAlignment="1">
      <alignment horizontal="center"/>
      <protection/>
    </xf>
    <xf numFmtId="3" fontId="4" fillId="0" borderId="3" xfId="17" applyNumberFormat="1" applyFont="1" applyBorder="1" applyAlignment="1">
      <alignment horizontal="center"/>
      <protection/>
    </xf>
    <xf numFmtId="3" fontId="2" fillId="0" borderId="2" xfId="17" applyNumberFormat="1" applyFont="1" applyBorder="1" applyAlignment="1">
      <alignment horizontal="center"/>
      <protection/>
    </xf>
    <xf numFmtId="3" fontId="2" fillId="0" borderId="2" xfId="17" applyNumberFormat="1" applyFont="1" applyBorder="1" applyAlignment="1">
      <alignment/>
      <protection/>
    </xf>
    <xf numFmtId="3" fontId="2" fillId="0" borderId="18" xfId="17" applyNumberFormat="1" applyFont="1" applyBorder="1" applyAlignment="1">
      <alignment horizontal="center"/>
      <protection/>
    </xf>
    <xf numFmtId="3" fontId="2" fillId="0" borderId="4" xfId="17" applyNumberFormat="1" applyFont="1" applyBorder="1" applyAlignment="1">
      <alignment/>
      <protection/>
    </xf>
    <xf numFmtId="3" fontId="2" fillId="0" borderId="18" xfId="17" applyNumberFormat="1" applyFont="1" applyBorder="1" applyAlignment="1">
      <alignment/>
      <protection/>
    </xf>
    <xf numFmtId="3" fontId="2" fillId="0" borderId="1" xfId="17" applyNumberFormat="1" applyFont="1" applyBorder="1" applyAlignment="1">
      <alignment/>
      <protection/>
    </xf>
    <xf numFmtId="3" fontId="4" fillId="0" borderId="1" xfId="17" applyNumberFormat="1" applyFont="1" applyBorder="1" applyAlignment="1">
      <alignment/>
      <protection/>
    </xf>
    <xf numFmtId="0" fontId="8" fillId="0" borderId="3" xfId="17" applyFont="1" applyBorder="1" applyAlignment="1">
      <alignment horizontal="center"/>
      <protection/>
    </xf>
    <xf numFmtId="49" fontId="4" fillId="0" borderId="1" xfId="17" applyNumberFormat="1" applyFont="1" applyBorder="1">
      <alignment/>
      <protection/>
    </xf>
    <xf numFmtId="49" fontId="4" fillId="0" borderId="4" xfId="17" applyNumberFormat="1" applyFont="1" applyBorder="1">
      <alignment/>
      <protection/>
    </xf>
    <xf numFmtId="0" fontId="4" fillId="0" borderId="13" xfId="17" applyFont="1" applyBorder="1" applyAlignment="1">
      <alignment horizontal="center"/>
      <protection/>
    </xf>
    <xf numFmtId="49" fontId="4" fillId="0" borderId="3" xfId="17" applyNumberFormat="1" applyFont="1" applyBorder="1">
      <alignment/>
      <protection/>
    </xf>
    <xf numFmtId="0" fontId="4" fillId="0" borderId="3" xfId="17" applyFont="1" applyBorder="1">
      <alignment/>
      <protection/>
    </xf>
    <xf numFmtId="0" fontId="12" fillId="0" borderId="20" xfId="0" applyFont="1" applyBorder="1" applyAlignment="1">
      <alignment/>
    </xf>
    <xf numFmtId="0" fontId="0" fillId="0" borderId="0" xfId="0" applyBorder="1" applyAlignment="1">
      <alignment/>
    </xf>
    <xf numFmtId="9" fontId="8" fillId="0" borderId="20" xfId="17" applyNumberFormat="1" applyFont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8" fillId="0" borderId="1" xfId="17" applyFont="1" applyBorder="1" applyAlignment="1">
      <alignment horizontal="center"/>
      <protection/>
    </xf>
    <xf numFmtId="0" fontId="8" fillId="0" borderId="1" xfId="0" applyFont="1" applyBorder="1" applyAlignment="1">
      <alignment horizontal="center"/>
    </xf>
    <xf numFmtId="0" fontId="8" fillId="0" borderId="20" xfId="17" applyFont="1" applyBorder="1">
      <alignment/>
      <protection/>
    </xf>
    <xf numFmtId="0" fontId="8" fillId="0" borderId="0" xfId="17" applyFont="1" applyBorder="1">
      <alignment/>
      <protection/>
    </xf>
    <xf numFmtId="0" fontId="8" fillId="0" borderId="21" xfId="17" applyFont="1" applyBorder="1" applyAlignment="1">
      <alignment horizontal="center"/>
      <protection/>
    </xf>
    <xf numFmtId="0" fontId="8" fillId="0" borderId="11" xfId="17" applyFont="1" applyBorder="1" applyAlignment="1">
      <alignment horizontal="center"/>
      <protection/>
    </xf>
    <xf numFmtId="49" fontId="8" fillId="0" borderId="3" xfId="17" applyNumberFormat="1" applyFont="1" applyBorder="1">
      <alignment/>
      <protection/>
    </xf>
    <xf numFmtId="0" fontId="8" fillId="0" borderId="3" xfId="17" applyFont="1" applyBorder="1">
      <alignment/>
      <protection/>
    </xf>
    <xf numFmtId="3" fontId="4" fillId="0" borderId="4" xfId="17" applyNumberFormat="1" applyFont="1" applyBorder="1">
      <alignment/>
      <protection/>
    </xf>
    <xf numFmtId="3" fontId="4" fillId="0" borderId="3" xfId="17" applyNumberFormat="1" applyFont="1" applyBorder="1">
      <alignment/>
      <protection/>
    </xf>
    <xf numFmtId="3" fontId="4" fillId="0" borderId="5" xfId="17" applyNumberFormat="1" applyFont="1" applyBorder="1" applyAlignment="1">
      <alignment horizontal="center" vertical="center" wrapText="1"/>
      <protection/>
    </xf>
    <xf numFmtId="3" fontId="4" fillId="0" borderId="12" xfId="17" applyNumberFormat="1" applyFont="1" applyBorder="1" applyAlignment="1">
      <alignment horizontal="center" vertical="center"/>
      <protection/>
    </xf>
    <xf numFmtId="3" fontId="2" fillId="0" borderId="4" xfId="17" applyNumberFormat="1" applyFont="1" applyFill="1" applyBorder="1" applyAlignment="1">
      <alignment horizontal="center"/>
      <protection/>
    </xf>
    <xf numFmtId="3" fontId="4" fillId="0" borderId="12" xfId="17" applyNumberFormat="1" applyFont="1" applyBorder="1" applyAlignment="1">
      <alignment horizontal="center" wrapText="1"/>
      <protection/>
    </xf>
    <xf numFmtId="3" fontId="4" fillId="0" borderId="4" xfId="17" applyNumberFormat="1" applyFont="1" applyBorder="1" applyAlignment="1">
      <alignment/>
      <protection/>
    </xf>
    <xf numFmtId="3" fontId="4" fillId="0" borderId="12" xfId="17" applyNumberFormat="1" applyFont="1" applyBorder="1" applyAlignment="1">
      <alignment horizontal="center"/>
      <protection/>
    </xf>
    <xf numFmtId="3" fontId="11" fillId="0" borderId="1" xfId="17" applyNumberFormat="1" applyFont="1" applyBorder="1" applyAlignment="1">
      <alignment horizontal="center"/>
      <protection/>
    </xf>
    <xf numFmtId="3" fontId="2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2" fontId="2" fillId="0" borderId="1" xfId="17" applyNumberFormat="1" applyFont="1" applyBorder="1" applyAlignment="1">
      <alignment horizontal="center" vertical="center" wrapText="1"/>
      <protection/>
    </xf>
    <xf numFmtId="3" fontId="4" fillId="0" borderId="0" xfId="17" applyNumberFormat="1" applyFont="1" applyBorder="1" applyAlignment="1">
      <alignment horizontal="center"/>
      <protection/>
    </xf>
    <xf numFmtId="3" fontId="4" fillId="0" borderId="0" xfId="17" applyNumberFormat="1" applyFont="1" applyBorder="1">
      <alignment/>
      <protection/>
    </xf>
    <xf numFmtId="3" fontId="4" fillId="0" borderId="3" xfId="17" applyNumberFormat="1" applyFont="1" applyBorder="1" applyAlignment="1">
      <alignment wrapText="1"/>
      <protection/>
    </xf>
    <xf numFmtId="3" fontId="2" fillId="0" borderId="6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6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wrapText="1"/>
    </xf>
    <xf numFmtId="3" fontId="4" fillId="0" borderId="4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/>
    </xf>
    <xf numFmtId="0" fontId="5" fillId="0" borderId="0" xfId="17" applyFont="1" applyBorder="1" applyAlignment="1">
      <alignment horizontal="right" vertical="center" wrapText="1"/>
      <protection/>
    </xf>
    <xf numFmtId="0" fontId="3" fillId="0" borderId="0" xfId="17" applyFont="1" applyAlignment="1">
      <alignment vertical="center" wrapText="1"/>
      <protection/>
    </xf>
    <xf numFmtId="0" fontId="3" fillId="0" borderId="12" xfId="17" applyFont="1" applyBorder="1" applyAlignment="1">
      <alignment vertical="center" wrapText="1"/>
      <protection/>
    </xf>
    <xf numFmtId="0" fontId="2" fillId="0" borderId="12" xfId="17" applyFont="1" applyBorder="1" applyAlignment="1">
      <alignment horizontal="center" vertical="center" wrapText="1"/>
      <protection/>
    </xf>
    <xf numFmtId="0" fontId="6" fillId="0" borderId="12" xfId="17" applyFont="1" applyBorder="1" applyAlignment="1">
      <alignment horizontal="center" vertical="center" wrapText="1"/>
      <protection/>
    </xf>
    <xf numFmtId="0" fontId="2" fillId="2" borderId="1" xfId="17" applyFont="1" applyFill="1" applyBorder="1" applyAlignment="1">
      <alignment horizontal="center" vertical="center"/>
      <protection/>
    </xf>
    <xf numFmtId="0" fontId="4" fillId="2" borderId="1" xfId="17" applyFont="1" applyFill="1" applyBorder="1" applyAlignment="1">
      <alignment horizontal="center" vertical="center"/>
      <protection/>
    </xf>
    <xf numFmtId="0" fontId="2" fillId="2" borderId="1" xfId="17" applyFont="1" applyFill="1" applyBorder="1" applyAlignment="1">
      <alignment horizontal="center" vertical="center" wrapText="1"/>
      <protection/>
    </xf>
    <xf numFmtId="0" fontId="4" fillId="0" borderId="1" xfId="17" applyFont="1" applyBorder="1" applyAlignment="1">
      <alignment horizontal="center" vertical="center" wrapText="1"/>
      <protection/>
    </xf>
    <xf numFmtId="0" fontId="7" fillId="2" borderId="2" xfId="17" applyFont="1" applyFill="1" applyBorder="1" applyAlignment="1">
      <alignment horizontal="center" vertical="center" wrapText="1"/>
      <protection/>
    </xf>
    <xf numFmtId="0" fontId="8" fillId="0" borderId="7" xfId="17" applyFont="1" applyBorder="1" applyAlignment="1">
      <alignment horizontal="center" vertical="center" wrapText="1"/>
      <protection/>
    </xf>
    <xf numFmtId="0" fontId="8" fillId="0" borderId="3" xfId="17" applyFont="1" applyBorder="1" applyAlignment="1">
      <alignment horizontal="center" vertical="center" wrapText="1"/>
      <protection/>
    </xf>
    <xf numFmtId="4" fontId="2" fillId="2" borderId="2" xfId="17" applyNumberFormat="1" applyFont="1" applyFill="1" applyBorder="1" applyAlignment="1">
      <alignment horizontal="center" vertical="center" wrapText="1"/>
      <protection/>
    </xf>
    <xf numFmtId="4" fontId="2" fillId="2" borderId="3" xfId="17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"/>
  <sheetViews>
    <sheetView tabSelected="1" zoomScale="75" zoomScaleNormal="75" workbookViewId="0" topLeftCell="A106">
      <selection activeCell="E14" sqref="E14"/>
    </sheetView>
  </sheetViews>
  <sheetFormatPr defaultColWidth="9.140625" defaultRowHeight="12.75"/>
  <cols>
    <col min="1" max="1" width="3.8515625" style="0" customWidth="1"/>
    <col min="2" max="2" width="4.7109375" style="0" customWidth="1"/>
    <col min="3" max="3" width="7.00390625" style="0" customWidth="1"/>
    <col min="4" max="4" width="6.28125" style="0" customWidth="1"/>
    <col min="5" max="5" width="28.8515625" style="0" customWidth="1"/>
    <col min="6" max="6" width="11.28125" style="221" customWidth="1"/>
    <col min="7" max="7" width="13.140625" style="221" customWidth="1"/>
    <col min="8" max="8" width="14.00390625" style="221" customWidth="1"/>
    <col min="9" max="9" width="13.8515625" style="221" customWidth="1"/>
    <col min="10" max="10" width="12.00390625" style="222" customWidth="1"/>
    <col min="11" max="11" width="14.28125" style="223" customWidth="1"/>
    <col min="12" max="12" width="12.421875" style="123" customWidth="1"/>
  </cols>
  <sheetData>
    <row r="1" spans="1:12" ht="15.75">
      <c r="A1" s="1"/>
      <c r="B1" s="1"/>
      <c r="C1" s="2"/>
      <c r="D1" s="2"/>
      <c r="E1" s="3"/>
      <c r="F1" s="4"/>
      <c r="G1" s="142"/>
      <c r="H1" s="4"/>
      <c r="I1" s="5"/>
      <c r="J1" s="1"/>
      <c r="K1" s="224" t="s">
        <v>139</v>
      </c>
      <c r="L1" s="225"/>
    </row>
    <row r="2" spans="1:12" ht="15.75">
      <c r="A2" s="1"/>
      <c r="B2" s="6"/>
      <c r="C2" s="6"/>
      <c r="D2" s="6"/>
      <c r="E2" s="227" t="s">
        <v>80</v>
      </c>
      <c r="F2" s="227"/>
      <c r="G2" s="227"/>
      <c r="H2" s="228"/>
      <c r="I2" s="228"/>
      <c r="J2" s="7"/>
      <c r="K2" s="226"/>
      <c r="L2" s="226"/>
    </row>
    <row r="3" spans="1:12" ht="15.75">
      <c r="A3" s="229" t="s">
        <v>0</v>
      </c>
      <c r="B3" s="229" t="s">
        <v>1</v>
      </c>
      <c r="C3" s="229" t="s">
        <v>2</v>
      </c>
      <c r="D3" s="230" t="s">
        <v>3</v>
      </c>
      <c r="E3" s="231" t="s">
        <v>4</v>
      </c>
      <c r="F3" s="8"/>
      <c r="G3" s="8"/>
      <c r="H3" s="231" t="s">
        <v>5</v>
      </c>
      <c r="I3" s="232"/>
      <c r="J3" s="232"/>
      <c r="K3" s="160"/>
      <c r="L3" s="233" t="s">
        <v>6</v>
      </c>
    </row>
    <row r="4" spans="1:12" ht="15.75">
      <c r="A4" s="229"/>
      <c r="B4" s="229"/>
      <c r="C4" s="229"/>
      <c r="D4" s="230"/>
      <c r="E4" s="231"/>
      <c r="F4" s="9"/>
      <c r="G4" s="9"/>
      <c r="H4" s="9"/>
      <c r="I4" s="10"/>
      <c r="J4" s="236" t="s">
        <v>7</v>
      </c>
      <c r="K4" s="161"/>
      <c r="L4" s="234"/>
    </row>
    <row r="5" spans="1:12" ht="47.25">
      <c r="A5" s="229"/>
      <c r="B5" s="229"/>
      <c r="C5" s="229"/>
      <c r="D5" s="230"/>
      <c r="E5" s="231"/>
      <c r="F5" s="11" t="s">
        <v>81</v>
      </c>
      <c r="G5" s="11" t="s">
        <v>78</v>
      </c>
      <c r="H5" s="11" t="s">
        <v>82</v>
      </c>
      <c r="I5" s="12" t="s">
        <v>83</v>
      </c>
      <c r="J5" s="237"/>
      <c r="K5" s="162" t="s">
        <v>8</v>
      </c>
      <c r="L5" s="235"/>
    </row>
    <row r="6" spans="1:12" ht="15.7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4">
        <v>6</v>
      </c>
      <c r="G6" s="14">
        <v>7</v>
      </c>
      <c r="H6" s="14">
        <v>8</v>
      </c>
      <c r="I6" s="15" t="s">
        <v>9</v>
      </c>
      <c r="J6" s="14">
        <v>10</v>
      </c>
      <c r="K6" s="15" t="s">
        <v>10</v>
      </c>
      <c r="L6" s="17" t="s">
        <v>11</v>
      </c>
    </row>
    <row r="7" spans="1:12" ht="63">
      <c r="A7" s="13">
        <v>1</v>
      </c>
      <c r="B7" s="16" t="s">
        <v>12</v>
      </c>
      <c r="C7" s="16" t="s">
        <v>13</v>
      </c>
      <c r="D7" s="13">
        <v>6057</v>
      </c>
      <c r="E7" s="18" t="s">
        <v>141</v>
      </c>
      <c r="F7" s="67">
        <v>0</v>
      </c>
      <c r="G7" s="67">
        <f>H7-F7</f>
        <v>28701</v>
      </c>
      <c r="H7" s="68">
        <v>28701</v>
      </c>
      <c r="I7" s="68">
        <v>0</v>
      </c>
      <c r="J7" s="67" t="s">
        <v>129</v>
      </c>
      <c r="K7" s="68">
        <v>0</v>
      </c>
      <c r="L7" s="104" t="s">
        <v>180</v>
      </c>
    </row>
    <row r="8" spans="1:12" ht="47.25">
      <c r="A8" s="13">
        <v>2</v>
      </c>
      <c r="B8" s="16" t="s">
        <v>12</v>
      </c>
      <c r="C8" s="16" t="s">
        <v>13</v>
      </c>
      <c r="D8" s="13">
        <v>6057</v>
      </c>
      <c r="E8" s="18" t="s">
        <v>113</v>
      </c>
      <c r="F8" s="67">
        <v>0</v>
      </c>
      <c r="G8" s="67">
        <f>H8-F8</f>
        <v>39987</v>
      </c>
      <c r="H8" s="68">
        <v>39987</v>
      </c>
      <c r="I8" s="68">
        <v>0</v>
      </c>
      <c r="J8" s="67" t="s">
        <v>174</v>
      </c>
      <c r="K8" s="68">
        <v>0</v>
      </c>
      <c r="L8" s="104" t="s">
        <v>180</v>
      </c>
    </row>
    <row r="9" spans="1:12" ht="15.75">
      <c r="A9" s="20"/>
      <c r="B9" s="21"/>
      <c r="C9" s="21" t="s">
        <v>13</v>
      </c>
      <c r="D9" s="20">
        <v>6057</v>
      </c>
      <c r="E9" s="22" t="s">
        <v>16</v>
      </c>
      <c r="F9" s="23">
        <f>F7+F8</f>
        <v>0</v>
      </c>
      <c r="G9" s="19">
        <f aca="true" t="shared" si="0" ref="G9:G16">H9-F9</f>
        <v>68688</v>
      </c>
      <c r="H9" s="23">
        <f>H7+H8</f>
        <v>68688</v>
      </c>
      <c r="I9" s="23">
        <f>I7+I8</f>
        <v>0</v>
      </c>
      <c r="J9" s="23">
        <v>30249</v>
      </c>
      <c r="K9" s="19">
        <f>K7+K8</f>
        <v>0</v>
      </c>
      <c r="L9" s="105"/>
    </row>
    <row r="10" spans="1:12" ht="47.25">
      <c r="A10" s="46">
        <v>3</v>
      </c>
      <c r="B10" s="16" t="s">
        <v>12</v>
      </c>
      <c r="C10" s="16" t="s">
        <v>13</v>
      </c>
      <c r="D10" s="13">
        <v>6059</v>
      </c>
      <c r="E10" s="18" t="s">
        <v>114</v>
      </c>
      <c r="F10" s="67">
        <v>0</v>
      </c>
      <c r="G10" s="67">
        <f t="shared" si="0"/>
        <v>12300</v>
      </c>
      <c r="H10" s="68">
        <v>12300</v>
      </c>
      <c r="I10" s="68">
        <v>0</v>
      </c>
      <c r="J10" s="68">
        <v>0</v>
      </c>
      <c r="K10" s="68">
        <v>10284.9</v>
      </c>
      <c r="L10" s="104" t="s">
        <v>167</v>
      </c>
    </row>
    <row r="11" spans="1:12" ht="47.25">
      <c r="A11" s="13">
        <v>4</v>
      </c>
      <c r="B11" s="16" t="s">
        <v>12</v>
      </c>
      <c r="C11" s="16" t="s">
        <v>13</v>
      </c>
      <c r="D11" s="13">
        <v>6059</v>
      </c>
      <c r="E11" s="18" t="s">
        <v>112</v>
      </c>
      <c r="F11" s="67">
        <v>0</v>
      </c>
      <c r="G11" s="67">
        <f t="shared" si="0"/>
        <v>17137</v>
      </c>
      <c r="H11" s="68">
        <v>17137</v>
      </c>
      <c r="I11" s="68">
        <v>0</v>
      </c>
      <c r="J11" s="68">
        <v>0</v>
      </c>
      <c r="K11" s="68">
        <v>3444</v>
      </c>
      <c r="L11" s="104" t="s">
        <v>181</v>
      </c>
    </row>
    <row r="12" spans="1:12" ht="15.75">
      <c r="A12" s="20"/>
      <c r="B12" s="21"/>
      <c r="C12" s="21" t="s">
        <v>13</v>
      </c>
      <c r="D12" s="20">
        <v>6059</v>
      </c>
      <c r="E12" s="22" t="s">
        <v>16</v>
      </c>
      <c r="F12" s="23">
        <f>F10+F11</f>
        <v>0</v>
      </c>
      <c r="G12" s="23">
        <f t="shared" si="0"/>
        <v>29437</v>
      </c>
      <c r="H12" s="23">
        <f>H10+H11</f>
        <v>29437</v>
      </c>
      <c r="I12" s="23">
        <f>I10+I11</f>
        <v>0</v>
      </c>
      <c r="J12" s="23">
        <f>J10+J11</f>
        <v>0</v>
      </c>
      <c r="K12" s="19">
        <f>K10+K11</f>
        <v>13728.9</v>
      </c>
      <c r="L12" s="106"/>
    </row>
    <row r="13" spans="1:12" ht="15.75">
      <c r="A13" s="188"/>
      <c r="B13" s="189"/>
      <c r="C13" s="189"/>
      <c r="D13" s="189"/>
      <c r="E13" s="189"/>
      <c r="F13" s="206"/>
      <c r="G13" s="24"/>
      <c r="H13" s="164"/>
      <c r="I13" s="206"/>
      <c r="J13" s="207"/>
      <c r="K13" s="207"/>
      <c r="L13" s="190"/>
    </row>
    <row r="14" spans="1:12" ht="81.75" customHeight="1">
      <c r="A14" s="186">
        <v>5</v>
      </c>
      <c r="B14" s="177" t="s">
        <v>12</v>
      </c>
      <c r="C14" s="177" t="s">
        <v>13</v>
      </c>
      <c r="D14" s="53">
        <v>6067</v>
      </c>
      <c r="E14" s="54" t="s">
        <v>111</v>
      </c>
      <c r="F14" s="68">
        <v>0</v>
      </c>
      <c r="G14" s="67">
        <f t="shared" si="0"/>
        <v>38580</v>
      </c>
      <c r="H14" s="68">
        <v>38580</v>
      </c>
      <c r="I14" s="68">
        <v>0</v>
      </c>
      <c r="J14" s="67" t="s">
        <v>128</v>
      </c>
      <c r="K14" s="68">
        <v>0</v>
      </c>
      <c r="L14" s="186" t="s">
        <v>163</v>
      </c>
    </row>
    <row r="15" spans="1:12" ht="14.25" customHeight="1">
      <c r="A15" s="191"/>
      <c r="B15" s="178"/>
      <c r="C15" s="178"/>
      <c r="D15" s="156"/>
      <c r="E15" s="144"/>
      <c r="F15" s="164"/>
      <c r="G15" s="24"/>
      <c r="H15" s="164"/>
      <c r="I15" s="164"/>
      <c r="J15" s="194"/>
      <c r="K15" s="164"/>
      <c r="L15" s="179"/>
    </row>
    <row r="16" spans="1:12" ht="79.5" customHeight="1">
      <c r="A16" s="176">
        <v>6</v>
      </c>
      <c r="B16" s="180" t="s">
        <v>12</v>
      </c>
      <c r="C16" s="180" t="s">
        <v>13</v>
      </c>
      <c r="D16" s="181">
        <v>6069</v>
      </c>
      <c r="E16" s="54" t="s">
        <v>111</v>
      </c>
      <c r="F16" s="168">
        <v>0</v>
      </c>
      <c r="G16" s="67">
        <f t="shared" si="0"/>
        <v>8874</v>
      </c>
      <c r="H16" s="168">
        <v>8874</v>
      </c>
      <c r="I16" s="168">
        <v>0</v>
      </c>
      <c r="J16" s="195">
        <v>0</v>
      </c>
      <c r="K16" s="168">
        <v>0</v>
      </c>
      <c r="L16" s="176" t="s">
        <v>163</v>
      </c>
    </row>
    <row r="17" spans="1:12" s="90" customFormat="1" ht="94.5">
      <c r="A17" s="176">
        <v>7</v>
      </c>
      <c r="B17" s="192" t="s">
        <v>17</v>
      </c>
      <c r="C17" s="192" t="s">
        <v>95</v>
      </c>
      <c r="D17" s="193">
        <v>6050</v>
      </c>
      <c r="E17" s="143" t="s">
        <v>96</v>
      </c>
      <c r="F17" s="168">
        <v>231860</v>
      </c>
      <c r="G17" s="65">
        <f>H17-F17</f>
        <v>103368</v>
      </c>
      <c r="H17" s="168">
        <v>335228</v>
      </c>
      <c r="I17" s="168">
        <v>0</v>
      </c>
      <c r="J17" s="208" t="s">
        <v>142</v>
      </c>
      <c r="K17" s="168">
        <v>17589</v>
      </c>
      <c r="L17" s="115" t="s">
        <v>182</v>
      </c>
    </row>
    <row r="18" spans="1:12" ht="96" customHeight="1">
      <c r="A18" s="46">
        <v>8</v>
      </c>
      <c r="B18" s="46">
        <v>600</v>
      </c>
      <c r="C18" s="46">
        <v>60013</v>
      </c>
      <c r="D18" s="46">
        <v>6050</v>
      </c>
      <c r="E18" s="126" t="s">
        <v>94</v>
      </c>
      <c r="F18" s="47">
        <v>880</v>
      </c>
      <c r="G18" s="47">
        <f>H18-F18</f>
        <v>14809</v>
      </c>
      <c r="H18" s="127">
        <v>15689</v>
      </c>
      <c r="I18" s="127">
        <v>14809</v>
      </c>
      <c r="J18" s="208" t="s">
        <v>143</v>
      </c>
      <c r="K18" s="127">
        <v>0</v>
      </c>
      <c r="L18" s="112" t="s">
        <v>183</v>
      </c>
    </row>
    <row r="19" spans="1:12" ht="15.75">
      <c r="A19" s="20"/>
      <c r="B19" s="20"/>
      <c r="C19" s="20">
        <v>60013</v>
      </c>
      <c r="D19" s="20">
        <v>6050</v>
      </c>
      <c r="E19" s="22" t="s">
        <v>16</v>
      </c>
      <c r="F19" s="25">
        <f aca="true" t="shared" si="1" ref="F19:K19">F17+F18</f>
        <v>232740</v>
      </c>
      <c r="G19" s="25">
        <f t="shared" si="1"/>
        <v>118177</v>
      </c>
      <c r="H19" s="25">
        <f t="shared" si="1"/>
        <v>350917</v>
      </c>
      <c r="I19" s="25">
        <f t="shared" si="1"/>
        <v>14809</v>
      </c>
      <c r="J19" s="25"/>
      <c r="K19" s="196">
        <f t="shared" si="1"/>
        <v>17589</v>
      </c>
      <c r="L19" s="107"/>
    </row>
    <row r="20" spans="1:12" s="90" customFormat="1" ht="47.25">
      <c r="A20" s="31">
        <v>9</v>
      </c>
      <c r="B20" s="20">
        <v>600</v>
      </c>
      <c r="C20" s="20">
        <v>60095</v>
      </c>
      <c r="D20" s="20">
        <v>6060</v>
      </c>
      <c r="E20" s="54" t="s">
        <v>97</v>
      </c>
      <c r="F20" s="67">
        <v>3600</v>
      </c>
      <c r="G20" s="67">
        <f>H20-F20</f>
        <v>0</v>
      </c>
      <c r="H20" s="68">
        <v>3600</v>
      </c>
      <c r="I20" s="68">
        <v>30</v>
      </c>
      <c r="J20" s="68" t="s">
        <v>74</v>
      </c>
      <c r="K20" s="68">
        <v>30</v>
      </c>
      <c r="L20" s="109" t="s">
        <v>168</v>
      </c>
    </row>
    <row r="21" spans="1:12" s="90" customFormat="1" ht="15.75">
      <c r="A21" s="31"/>
      <c r="B21" s="27"/>
      <c r="C21" s="27"/>
      <c r="D21" s="27"/>
      <c r="E21" s="144"/>
      <c r="F21" s="163"/>
      <c r="G21" s="163"/>
      <c r="H21" s="164"/>
      <c r="I21" s="164"/>
      <c r="J21" s="164"/>
      <c r="K21" s="164"/>
      <c r="L21" s="109"/>
    </row>
    <row r="22" spans="1:12" ht="110.25">
      <c r="A22" s="13">
        <v>10</v>
      </c>
      <c r="B22" s="20">
        <v>700</v>
      </c>
      <c r="C22" s="20">
        <v>70005</v>
      </c>
      <c r="D22" s="20">
        <v>6050</v>
      </c>
      <c r="E22" s="124" t="s">
        <v>77</v>
      </c>
      <c r="F22" s="165">
        <v>1000000</v>
      </c>
      <c r="G22" s="58">
        <f>H22-F22</f>
        <v>0</v>
      </c>
      <c r="H22" s="59">
        <v>1000000</v>
      </c>
      <c r="I22" s="59">
        <v>479.7</v>
      </c>
      <c r="J22" s="67" t="s">
        <v>79</v>
      </c>
      <c r="K22" s="68">
        <v>111355.7</v>
      </c>
      <c r="L22" s="79" t="s">
        <v>73</v>
      </c>
    </row>
    <row r="23" spans="1:12" ht="15.75">
      <c r="A23" s="86"/>
      <c r="B23" s="87"/>
      <c r="C23" s="87"/>
      <c r="D23" s="87"/>
      <c r="E23" s="88"/>
      <c r="F23" s="141"/>
      <c r="G23" s="23"/>
      <c r="H23" s="129"/>
      <c r="I23" s="129"/>
      <c r="J23" s="129"/>
      <c r="K23" s="197"/>
      <c r="L23" s="111"/>
    </row>
    <row r="24" spans="1:12" s="90" customFormat="1" ht="47.25">
      <c r="A24" s="86">
        <v>11</v>
      </c>
      <c r="B24" s="20">
        <v>700</v>
      </c>
      <c r="C24" s="20">
        <v>70005</v>
      </c>
      <c r="D24" s="20">
        <v>6060</v>
      </c>
      <c r="E24" s="66" t="s">
        <v>144</v>
      </c>
      <c r="F24" s="133">
        <v>50000</v>
      </c>
      <c r="G24" s="23">
        <f>H24-F24</f>
        <v>16000</v>
      </c>
      <c r="H24" s="100">
        <v>66000</v>
      </c>
      <c r="I24" s="100">
        <v>8000</v>
      </c>
      <c r="J24" s="100">
        <v>0</v>
      </c>
      <c r="K24" s="14">
        <v>0</v>
      </c>
      <c r="L24" s="79" t="s">
        <v>15</v>
      </c>
    </row>
    <row r="25" spans="1:12" s="90" customFormat="1" ht="15.75">
      <c r="A25" s="31"/>
      <c r="B25" s="146"/>
      <c r="C25" s="146"/>
      <c r="D25" s="146"/>
      <c r="E25" s="30"/>
      <c r="F25" s="147"/>
      <c r="G25" s="24"/>
      <c r="H25" s="145"/>
      <c r="I25" s="145"/>
      <c r="J25" s="145"/>
      <c r="K25" s="145"/>
      <c r="L25" s="109"/>
    </row>
    <row r="26" spans="1:12" s="90" customFormat="1" ht="29.25" customHeight="1">
      <c r="A26" s="46">
        <v>12</v>
      </c>
      <c r="B26" s="29">
        <v>750</v>
      </c>
      <c r="C26" s="29">
        <v>75023</v>
      </c>
      <c r="D26" s="29">
        <v>6060</v>
      </c>
      <c r="E26" s="81" t="s">
        <v>76</v>
      </c>
      <c r="F26" s="159">
        <v>15600</v>
      </c>
      <c r="G26" s="23">
        <f>H26-F26</f>
        <v>0</v>
      </c>
      <c r="H26" s="137">
        <v>15600</v>
      </c>
      <c r="I26" s="137">
        <v>14131.09</v>
      </c>
      <c r="J26" s="137">
        <v>0</v>
      </c>
      <c r="K26" s="127">
        <v>0</v>
      </c>
      <c r="L26" s="79" t="s">
        <v>15</v>
      </c>
    </row>
    <row r="27" spans="1:12" ht="15.75">
      <c r="A27" s="40"/>
      <c r="B27" s="41"/>
      <c r="C27" s="42"/>
      <c r="D27" s="42"/>
      <c r="E27" s="30"/>
      <c r="F27" s="43"/>
      <c r="G27" s="19"/>
      <c r="H27" s="43"/>
      <c r="I27" s="43"/>
      <c r="J27" s="198"/>
      <c r="K27" s="131"/>
      <c r="L27" s="114"/>
    </row>
    <row r="28" spans="1:12" ht="31.5">
      <c r="A28" s="34">
        <v>13</v>
      </c>
      <c r="B28" s="134" t="s">
        <v>67</v>
      </c>
      <c r="C28" s="82" t="s">
        <v>68</v>
      </c>
      <c r="D28" s="42" t="s">
        <v>21</v>
      </c>
      <c r="E28" s="66" t="s">
        <v>84</v>
      </c>
      <c r="F28" s="43">
        <v>0</v>
      </c>
      <c r="G28" s="58">
        <f>H28-F28</f>
        <v>40000</v>
      </c>
      <c r="H28" s="84">
        <v>40000</v>
      </c>
      <c r="I28" s="84">
        <v>0</v>
      </c>
      <c r="J28" s="130">
        <v>0</v>
      </c>
      <c r="K28" s="38">
        <v>39942</v>
      </c>
      <c r="L28" s="79" t="s">
        <v>15</v>
      </c>
    </row>
    <row r="29" spans="1:12" ht="15.75">
      <c r="A29" s="40"/>
      <c r="B29" s="134"/>
      <c r="C29" s="82"/>
      <c r="D29" s="42"/>
      <c r="E29" s="39"/>
      <c r="F29" s="43"/>
      <c r="G29" s="43"/>
      <c r="H29" s="43"/>
      <c r="I29" s="43"/>
      <c r="J29" s="43"/>
      <c r="K29" s="44"/>
      <c r="L29" s="114"/>
    </row>
    <row r="30" spans="1:12" ht="47.25">
      <c r="A30" s="34">
        <v>14</v>
      </c>
      <c r="B30" s="41" t="s">
        <v>67</v>
      </c>
      <c r="C30" s="82" t="s">
        <v>68</v>
      </c>
      <c r="D30" s="82" t="s">
        <v>22</v>
      </c>
      <c r="E30" s="30" t="s">
        <v>85</v>
      </c>
      <c r="F30" s="85">
        <v>0</v>
      </c>
      <c r="G30" s="58">
        <f>H30-F30</f>
        <v>29000</v>
      </c>
      <c r="H30" s="84">
        <v>29000</v>
      </c>
      <c r="I30" s="84">
        <v>0</v>
      </c>
      <c r="J30" s="38">
        <v>0</v>
      </c>
      <c r="K30" s="131">
        <v>0</v>
      </c>
      <c r="L30" s="113" t="s">
        <v>154</v>
      </c>
    </row>
    <row r="31" spans="1:12" ht="47.25">
      <c r="A31" s="34">
        <v>15</v>
      </c>
      <c r="B31" s="35" t="s">
        <v>67</v>
      </c>
      <c r="C31" s="82" t="s">
        <v>68</v>
      </c>
      <c r="D31" s="82" t="s">
        <v>22</v>
      </c>
      <c r="E31" s="30" t="s">
        <v>86</v>
      </c>
      <c r="F31" s="85">
        <v>0</v>
      </c>
      <c r="G31" s="58">
        <f>H31-F31</f>
        <v>100000</v>
      </c>
      <c r="H31" s="84">
        <v>100000</v>
      </c>
      <c r="I31" s="84">
        <v>0</v>
      </c>
      <c r="J31" s="38">
        <v>0</v>
      </c>
      <c r="K31" s="131">
        <v>0</v>
      </c>
      <c r="L31" s="113" t="s">
        <v>155</v>
      </c>
    </row>
    <row r="32" spans="1:12" s="89" customFormat="1" ht="19.5" customHeight="1">
      <c r="A32" s="98"/>
      <c r="B32" s="82"/>
      <c r="C32" s="82"/>
      <c r="D32" s="82"/>
      <c r="E32" s="48" t="s">
        <v>16</v>
      </c>
      <c r="F32" s="83">
        <f aca="true" t="shared" si="2" ref="F32:K32">F30+F31</f>
        <v>0</v>
      </c>
      <c r="G32" s="83">
        <f t="shared" si="2"/>
        <v>129000</v>
      </c>
      <c r="H32" s="83">
        <f t="shared" si="2"/>
        <v>129000</v>
      </c>
      <c r="I32" s="83">
        <f t="shared" si="2"/>
        <v>0</v>
      </c>
      <c r="J32" s="83">
        <f t="shared" si="2"/>
        <v>0</v>
      </c>
      <c r="K32" s="85">
        <f t="shared" si="2"/>
        <v>0</v>
      </c>
      <c r="L32" s="157"/>
    </row>
    <row r="33" spans="1:12" ht="47.25">
      <c r="A33" s="34">
        <v>16</v>
      </c>
      <c r="B33" s="35" t="s">
        <v>67</v>
      </c>
      <c r="C33" s="82" t="s">
        <v>68</v>
      </c>
      <c r="D33" s="82" t="s">
        <v>70</v>
      </c>
      <c r="E33" s="30" t="s">
        <v>130</v>
      </c>
      <c r="F33" s="85">
        <v>680000</v>
      </c>
      <c r="G33" s="58">
        <f>H33-F33</f>
        <v>-14797</v>
      </c>
      <c r="H33" s="84">
        <v>665203</v>
      </c>
      <c r="I33" s="84">
        <v>664632</v>
      </c>
      <c r="J33" s="37" t="s">
        <v>131</v>
      </c>
      <c r="K33" s="131">
        <v>0</v>
      </c>
      <c r="L33" s="79" t="s">
        <v>15</v>
      </c>
    </row>
    <row r="34" spans="1:12" ht="12.75" customHeight="1">
      <c r="A34" s="40"/>
      <c r="B34" s="41"/>
      <c r="C34" s="42"/>
      <c r="D34" s="42"/>
      <c r="E34" s="30"/>
      <c r="F34" s="44"/>
      <c r="G34" s="63"/>
      <c r="H34" s="43"/>
      <c r="I34" s="43"/>
      <c r="J34" s="131"/>
      <c r="K34" s="131"/>
      <c r="L34" s="109"/>
    </row>
    <row r="35" spans="1:12" ht="47.25">
      <c r="A35" s="34">
        <v>17</v>
      </c>
      <c r="B35" s="35" t="s">
        <v>67</v>
      </c>
      <c r="C35" s="82" t="s">
        <v>68</v>
      </c>
      <c r="D35" s="82" t="s">
        <v>69</v>
      </c>
      <c r="E35" s="30" t="s">
        <v>115</v>
      </c>
      <c r="F35" s="85">
        <v>120000</v>
      </c>
      <c r="G35" s="58">
        <f>H35-F35</f>
        <v>0</v>
      </c>
      <c r="H35" s="84">
        <v>120000</v>
      </c>
      <c r="I35" s="84">
        <v>117288</v>
      </c>
      <c r="J35" s="38">
        <v>0</v>
      </c>
      <c r="K35" s="131">
        <v>0</v>
      </c>
      <c r="L35" s="79" t="s">
        <v>15</v>
      </c>
    </row>
    <row r="36" spans="1:12" ht="12.75" customHeight="1">
      <c r="A36" s="40"/>
      <c r="B36" s="41"/>
      <c r="C36" s="42"/>
      <c r="D36" s="42"/>
      <c r="E36" s="30"/>
      <c r="F36" s="44"/>
      <c r="G36" s="63"/>
      <c r="H36" s="43"/>
      <c r="I36" s="43"/>
      <c r="J36" s="131"/>
      <c r="K36" s="131"/>
      <c r="L36" s="109"/>
    </row>
    <row r="37" spans="1:12" ht="63">
      <c r="A37" s="34">
        <v>18</v>
      </c>
      <c r="B37" s="82" t="s">
        <v>59</v>
      </c>
      <c r="C37" s="82" t="s">
        <v>60</v>
      </c>
      <c r="D37" s="82" t="s">
        <v>71</v>
      </c>
      <c r="E37" s="66" t="s">
        <v>72</v>
      </c>
      <c r="F37" s="37">
        <v>523693</v>
      </c>
      <c r="G37" s="58">
        <f>H37-F37</f>
        <v>-150000</v>
      </c>
      <c r="H37" s="130">
        <v>373693</v>
      </c>
      <c r="I37" s="130">
        <v>0</v>
      </c>
      <c r="J37" s="19" t="s">
        <v>132</v>
      </c>
      <c r="K37" s="38">
        <v>236114.87</v>
      </c>
      <c r="L37" s="113" t="s">
        <v>164</v>
      </c>
    </row>
    <row r="38" spans="1:12" ht="15.75">
      <c r="A38" s="34"/>
      <c r="B38" s="82"/>
      <c r="C38" s="82"/>
      <c r="D38" s="82"/>
      <c r="E38" s="66"/>
      <c r="F38" s="37"/>
      <c r="G38" s="58"/>
      <c r="H38" s="130"/>
      <c r="I38" s="130"/>
      <c r="J38" s="19"/>
      <c r="K38" s="38"/>
      <c r="L38" s="113"/>
    </row>
    <row r="39" spans="1:12" ht="31.5">
      <c r="A39" s="34">
        <v>19</v>
      </c>
      <c r="B39" s="82" t="s">
        <v>59</v>
      </c>
      <c r="C39" s="82" t="s">
        <v>60</v>
      </c>
      <c r="D39" s="82" t="s">
        <v>42</v>
      </c>
      <c r="E39" s="66" t="s">
        <v>72</v>
      </c>
      <c r="F39" s="84">
        <v>156241</v>
      </c>
      <c r="G39" s="58">
        <f>H39-F39</f>
        <v>-109040</v>
      </c>
      <c r="H39" s="130">
        <v>47201</v>
      </c>
      <c r="I39" s="130">
        <v>0</v>
      </c>
      <c r="J39" s="38">
        <v>0</v>
      </c>
      <c r="K39" s="38">
        <v>43143.34</v>
      </c>
      <c r="L39" s="113" t="s">
        <v>164</v>
      </c>
    </row>
    <row r="40" spans="1:12" ht="15.75">
      <c r="A40" s="40"/>
      <c r="B40" s="41"/>
      <c r="C40" s="41"/>
      <c r="D40" s="41"/>
      <c r="E40" s="30"/>
      <c r="F40" s="44"/>
      <c r="G40" s="44"/>
      <c r="H40" s="131"/>
      <c r="I40" s="131"/>
      <c r="J40" s="131"/>
      <c r="K40" s="131"/>
      <c r="L40" s="114"/>
    </row>
    <row r="41" spans="1:12" ht="51.75" customHeight="1">
      <c r="A41" s="13">
        <v>20</v>
      </c>
      <c r="B41" s="20">
        <v>801</v>
      </c>
      <c r="C41" s="20">
        <v>80110</v>
      </c>
      <c r="D41" s="20">
        <v>6050</v>
      </c>
      <c r="E41" s="125" t="s">
        <v>116</v>
      </c>
      <c r="F41" s="58">
        <v>1556760</v>
      </c>
      <c r="G41" s="58">
        <f>H41-F41</f>
        <v>-591810</v>
      </c>
      <c r="H41" s="59">
        <v>964950</v>
      </c>
      <c r="I41" s="59">
        <v>14154.9</v>
      </c>
      <c r="J41" s="67" t="s">
        <v>133</v>
      </c>
      <c r="K41" s="68">
        <v>4721061.57</v>
      </c>
      <c r="L41" s="79" t="s">
        <v>145</v>
      </c>
    </row>
    <row r="42" spans="1:12" ht="15.75">
      <c r="A42" s="26"/>
      <c r="B42" s="27"/>
      <c r="C42" s="27"/>
      <c r="D42" s="27"/>
      <c r="E42" s="45"/>
      <c r="F42" s="28"/>
      <c r="G42" s="28"/>
      <c r="H42" s="128"/>
      <c r="I42" s="128"/>
      <c r="J42" s="28"/>
      <c r="K42" s="145"/>
      <c r="L42" s="108"/>
    </row>
    <row r="43" spans="1:12" ht="45.75" customHeight="1">
      <c r="A43" s="13">
        <v>21</v>
      </c>
      <c r="B43" s="20">
        <v>801</v>
      </c>
      <c r="C43" s="20">
        <v>80113</v>
      </c>
      <c r="D43" s="20">
        <v>6060</v>
      </c>
      <c r="E43" s="125" t="s">
        <v>117</v>
      </c>
      <c r="F43" s="58">
        <v>50000</v>
      </c>
      <c r="G43" s="58">
        <f>H43-F43</f>
        <v>0</v>
      </c>
      <c r="H43" s="59">
        <v>50000</v>
      </c>
      <c r="I43" s="59">
        <v>0</v>
      </c>
      <c r="J43" s="58" t="s">
        <v>118</v>
      </c>
      <c r="K43" s="68">
        <v>0</v>
      </c>
      <c r="L43" s="79" t="s">
        <v>170</v>
      </c>
    </row>
    <row r="44" spans="1:12" ht="15.75">
      <c r="A44" s="31"/>
      <c r="B44" s="27"/>
      <c r="C44" s="27"/>
      <c r="D44" s="27"/>
      <c r="E44" s="136"/>
      <c r="F44" s="63"/>
      <c r="G44" s="63"/>
      <c r="H44" s="154"/>
      <c r="I44" s="154"/>
      <c r="J44" s="63"/>
      <c r="K44" s="164"/>
      <c r="L44" s="108"/>
    </row>
    <row r="45" spans="1:12" ht="78.75">
      <c r="A45" s="13">
        <v>22</v>
      </c>
      <c r="B45" s="20">
        <v>801</v>
      </c>
      <c r="C45" s="20">
        <v>80195</v>
      </c>
      <c r="D45" s="20">
        <v>6067</v>
      </c>
      <c r="E45" s="125" t="s">
        <v>138</v>
      </c>
      <c r="F45" s="58">
        <v>0</v>
      </c>
      <c r="G45" s="58">
        <f>H45-F45</f>
        <v>4900</v>
      </c>
      <c r="H45" s="59">
        <v>4900</v>
      </c>
      <c r="I45" s="59">
        <v>4878.7</v>
      </c>
      <c r="J45" s="58">
        <v>0</v>
      </c>
      <c r="K45" s="68">
        <v>4878.7</v>
      </c>
      <c r="L45" s="79" t="s">
        <v>15</v>
      </c>
    </row>
    <row r="46" spans="1:12" ht="15.75">
      <c r="A46" s="86"/>
      <c r="B46" s="27"/>
      <c r="C46" s="27"/>
      <c r="D46" s="87"/>
      <c r="E46" s="136"/>
      <c r="F46" s="63"/>
      <c r="G46" s="94"/>
      <c r="H46" s="154"/>
      <c r="I46" s="154"/>
      <c r="J46" s="63"/>
      <c r="K46" s="164"/>
      <c r="L46" s="108"/>
    </row>
    <row r="47" spans="1:12" ht="47.25">
      <c r="A47" s="46">
        <v>23</v>
      </c>
      <c r="B47" s="46">
        <v>900</v>
      </c>
      <c r="C47" s="46">
        <v>90001</v>
      </c>
      <c r="D47" s="46">
        <v>6050</v>
      </c>
      <c r="E47" s="138" t="s">
        <v>119</v>
      </c>
      <c r="F47" s="58">
        <v>40700</v>
      </c>
      <c r="G47" s="166">
        <f>H47-F47</f>
        <v>0</v>
      </c>
      <c r="H47" s="167">
        <v>40700</v>
      </c>
      <c r="I47" s="167">
        <v>0</v>
      </c>
      <c r="J47" s="166">
        <v>0</v>
      </c>
      <c r="K47" s="168">
        <v>0</v>
      </c>
      <c r="L47" s="112" t="s">
        <v>179</v>
      </c>
    </row>
    <row r="48" spans="1:12" ht="78.75">
      <c r="A48" s="13">
        <v>24</v>
      </c>
      <c r="B48" s="13">
        <v>900</v>
      </c>
      <c r="C48" s="13">
        <v>90001</v>
      </c>
      <c r="D48" s="13">
        <v>6050</v>
      </c>
      <c r="E48" s="125" t="s">
        <v>120</v>
      </c>
      <c r="F48" s="58">
        <v>90000</v>
      </c>
      <c r="G48" s="58">
        <f>H48-F48</f>
        <v>0</v>
      </c>
      <c r="H48" s="167">
        <v>90000</v>
      </c>
      <c r="I48" s="167">
        <v>140.4</v>
      </c>
      <c r="J48" s="166">
        <v>0</v>
      </c>
      <c r="K48" s="168">
        <v>50139.66</v>
      </c>
      <c r="L48" s="112" t="s">
        <v>178</v>
      </c>
    </row>
    <row r="49" spans="1:12" ht="78.75">
      <c r="A49" s="13">
        <v>25</v>
      </c>
      <c r="B49" s="13">
        <v>900</v>
      </c>
      <c r="C49" s="13">
        <v>90001</v>
      </c>
      <c r="D49" s="13">
        <v>6050</v>
      </c>
      <c r="E49" s="125" t="s">
        <v>121</v>
      </c>
      <c r="F49" s="58">
        <v>0</v>
      </c>
      <c r="G49" s="58">
        <f>H49-F49</f>
        <v>12915</v>
      </c>
      <c r="H49" s="167">
        <v>12915</v>
      </c>
      <c r="I49" s="167">
        <v>0</v>
      </c>
      <c r="J49" s="166">
        <v>0</v>
      </c>
      <c r="K49" s="168">
        <v>0</v>
      </c>
      <c r="L49" s="112" t="s">
        <v>172</v>
      </c>
    </row>
    <row r="50" spans="1:12" s="89" customFormat="1" ht="15.75">
      <c r="A50" s="97"/>
      <c r="B50" s="97"/>
      <c r="C50" s="97">
        <v>90001</v>
      </c>
      <c r="D50" s="97">
        <v>6050</v>
      </c>
      <c r="E50" s="139" t="s">
        <v>87</v>
      </c>
      <c r="F50" s="166">
        <f aca="true" t="shared" si="3" ref="F50:K50">F47+F48+F49</f>
        <v>130700</v>
      </c>
      <c r="G50" s="166">
        <f t="shared" si="3"/>
        <v>12915</v>
      </c>
      <c r="H50" s="166">
        <f t="shared" si="3"/>
        <v>143615</v>
      </c>
      <c r="I50" s="166">
        <f t="shared" si="3"/>
        <v>140.4</v>
      </c>
      <c r="J50" s="166">
        <f t="shared" si="3"/>
        <v>0</v>
      </c>
      <c r="K50" s="65">
        <f t="shared" si="3"/>
        <v>50139.66</v>
      </c>
      <c r="L50" s="118"/>
    </row>
    <row r="51" spans="1:13" s="89" customFormat="1" ht="15.75">
      <c r="A51" s="135"/>
      <c r="B51" s="27"/>
      <c r="C51" s="27"/>
      <c r="D51" s="27"/>
      <c r="E51" s="45"/>
      <c r="F51" s="63"/>
      <c r="G51" s="63"/>
      <c r="H51" s="63"/>
      <c r="I51" s="63"/>
      <c r="J51" s="63"/>
      <c r="K51" s="163"/>
      <c r="L51" s="108"/>
      <c r="M51" s="182"/>
    </row>
    <row r="52" spans="1:14" ht="63">
      <c r="A52" s="46">
        <v>26</v>
      </c>
      <c r="B52" s="97">
        <v>900</v>
      </c>
      <c r="C52" s="97">
        <v>90002</v>
      </c>
      <c r="D52" s="97">
        <v>6050</v>
      </c>
      <c r="E52" s="33" t="s">
        <v>98</v>
      </c>
      <c r="F52" s="166">
        <v>337715</v>
      </c>
      <c r="G52" s="166">
        <f>H52-F52</f>
        <v>-337715</v>
      </c>
      <c r="H52" s="167">
        <v>0</v>
      </c>
      <c r="I52" s="167">
        <v>0</v>
      </c>
      <c r="J52" s="166">
        <v>0</v>
      </c>
      <c r="K52" s="168">
        <v>12054</v>
      </c>
      <c r="L52" s="112"/>
      <c r="M52" s="184"/>
      <c r="N52" s="183"/>
    </row>
    <row r="53" spans="1:13" ht="12.75" customHeight="1">
      <c r="A53" s="26"/>
      <c r="B53" s="27"/>
      <c r="C53" s="27"/>
      <c r="D53" s="27"/>
      <c r="E53" s="32"/>
      <c r="F53" s="63"/>
      <c r="G53" s="63"/>
      <c r="H53" s="154"/>
      <c r="I53" s="154"/>
      <c r="J53" s="63"/>
      <c r="K53" s="164"/>
      <c r="L53" s="108"/>
      <c r="M53" s="185"/>
    </row>
    <row r="54" spans="1:12" s="90" customFormat="1" ht="31.5">
      <c r="A54" s="86">
        <v>27</v>
      </c>
      <c r="B54" s="13">
        <v>900</v>
      </c>
      <c r="C54" s="13">
        <v>90003</v>
      </c>
      <c r="D54" s="13">
        <v>6060</v>
      </c>
      <c r="E54" s="66" t="s">
        <v>123</v>
      </c>
      <c r="F54" s="67">
        <v>5000</v>
      </c>
      <c r="G54" s="67">
        <f>H54-F54</f>
        <v>-3325</v>
      </c>
      <c r="H54" s="68">
        <v>1675</v>
      </c>
      <c r="I54" s="68">
        <v>0</v>
      </c>
      <c r="J54" s="68" t="s">
        <v>74</v>
      </c>
      <c r="K54" s="68">
        <v>0</v>
      </c>
      <c r="L54" s="79" t="s">
        <v>15</v>
      </c>
    </row>
    <row r="55" spans="1:12" s="90" customFormat="1" ht="31.5">
      <c r="A55" s="86">
        <v>28</v>
      </c>
      <c r="B55" s="46">
        <v>900</v>
      </c>
      <c r="C55" s="46">
        <v>90003</v>
      </c>
      <c r="D55" s="46">
        <v>6060</v>
      </c>
      <c r="E55" s="66" t="s">
        <v>88</v>
      </c>
      <c r="F55" s="65">
        <v>10000</v>
      </c>
      <c r="G55" s="67">
        <f>H55-F55</f>
        <v>0</v>
      </c>
      <c r="H55" s="168">
        <v>10000</v>
      </c>
      <c r="I55" s="168">
        <v>9990</v>
      </c>
      <c r="J55" s="68" t="s">
        <v>74</v>
      </c>
      <c r="K55" s="168">
        <v>0</v>
      </c>
      <c r="L55" s="110" t="s">
        <v>15</v>
      </c>
    </row>
    <row r="56" spans="1:12" s="90" customFormat="1" ht="31.5">
      <c r="A56" s="86">
        <v>29</v>
      </c>
      <c r="B56" s="46">
        <v>900</v>
      </c>
      <c r="C56" s="46">
        <v>90003</v>
      </c>
      <c r="D56" s="46">
        <v>6060</v>
      </c>
      <c r="E56" s="66" t="s">
        <v>99</v>
      </c>
      <c r="F56" s="65">
        <v>12500</v>
      </c>
      <c r="G56" s="67">
        <f>H56-F56</f>
        <v>0</v>
      </c>
      <c r="H56" s="168">
        <v>12500</v>
      </c>
      <c r="I56" s="168">
        <v>12500</v>
      </c>
      <c r="J56" s="68" t="s">
        <v>74</v>
      </c>
      <c r="K56" s="168">
        <v>0</v>
      </c>
      <c r="L56" s="79" t="s">
        <v>15</v>
      </c>
    </row>
    <row r="57" spans="1:12" s="90" customFormat="1" ht="47.25">
      <c r="A57" s="86">
        <v>30</v>
      </c>
      <c r="B57" s="46">
        <v>900</v>
      </c>
      <c r="C57" s="46">
        <v>90003</v>
      </c>
      <c r="D57" s="46">
        <v>6060</v>
      </c>
      <c r="E57" s="66" t="s">
        <v>122</v>
      </c>
      <c r="F57" s="65">
        <v>0</v>
      </c>
      <c r="G57" s="67">
        <f>H57-F57</f>
        <v>6950</v>
      </c>
      <c r="H57" s="168">
        <v>6950</v>
      </c>
      <c r="I57" s="168">
        <v>6949.99</v>
      </c>
      <c r="J57" s="68" t="s">
        <v>74</v>
      </c>
      <c r="K57" s="168">
        <v>0</v>
      </c>
      <c r="L57" s="79" t="s">
        <v>15</v>
      </c>
    </row>
    <row r="58" spans="1:12" s="89" customFormat="1" ht="15.75">
      <c r="A58" s="135"/>
      <c r="B58" s="97"/>
      <c r="C58" s="97">
        <v>90003</v>
      </c>
      <c r="D58" s="97">
        <v>6060</v>
      </c>
      <c r="E58" s="140" t="s">
        <v>87</v>
      </c>
      <c r="F58" s="166">
        <f aca="true" t="shared" si="4" ref="F58:K58">F54+F55+F56+F57</f>
        <v>27500</v>
      </c>
      <c r="G58" s="166">
        <f t="shared" si="4"/>
        <v>3625</v>
      </c>
      <c r="H58" s="166">
        <f t="shared" si="4"/>
        <v>31125</v>
      </c>
      <c r="I58" s="166">
        <f t="shared" si="4"/>
        <v>29439.989999999998</v>
      </c>
      <c r="J58" s="166"/>
      <c r="K58" s="65">
        <f t="shared" si="4"/>
        <v>0</v>
      </c>
      <c r="L58" s="118"/>
    </row>
    <row r="59" spans="1:12" s="89" customFormat="1" ht="15.75">
      <c r="A59" s="135"/>
      <c r="B59" s="27"/>
      <c r="C59" s="27"/>
      <c r="D59" s="87"/>
      <c r="E59" s="32"/>
      <c r="F59" s="63"/>
      <c r="G59" s="63"/>
      <c r="H59" s="63"/>
      <c r="I59" s="63"/>
      <c r="J59" s="63"/>
      <c r="K59" s="199"/>
      <c r="L59" s="108"/>
    </row>
    <row r="60" spans="1:12" ht="60" customHeight="1">
      <c r="A60" s="49">
        <v>31</v>
      </c>
      <c r="B60" s="49">
        <v>900</v>
      </c>
      <c r="C60" s="49">
        <v>90015</v>
      </c>
      <c r="D60" s="49">
        <v>6050</v>
      </c>
      <c r="E60" s="50" t="s">
        <v>66</v>
      </c>
      <c r="F60" s="168">
        <v>5227</v>
      </c>
      <c r="G60" s="67">
        <f aca="true" t="shared" si="5" ref="G60:G72">H60-F60</f>
        <v>0</v>
      </c>
      <c r="H60" s="168">
        <v>5227</v>
      </c>
      <c r="I60" s="168">
        <v>294.48</v>
      </c>
      <c r="J60" s="68" t="s">
        <v>74</v>
      </c>
      <c r="K60" s="168">
        <v>16253.48</v>
      </c>
      <c r="L60" s="104" t="s">
        <v>184</v>
      </c>
    </row>
    <row r="61" spans="1:12" ht="60.75" customHeight="1">
      <c r="A61" s="49">
        <v>32</v>
      </c>
      <c r="B61" s="49">
        <v>900</v>
      </c>
      <c r="C61" s="49">
        <v>90015</v>
      </c>
      <c r="D61" s="49">
        <v>6050</v>
      </c>
      <c r="E61" s="50" t="s">
        <v>146</v>
      </c>
      <c r="F61" s="168">
        <v>36500</v>
      </c>
      <c r="G61" s="67">
        <f t="shared" si="5"/>
        <v>0</v>
      </c>
      <c r="H61" s="168">
        <v>36500</v>
      </c>
      <c r="I61" s="168">
        <v>0</v>
      </c>
      <c r="J61" s="68">
        <v>0</v>
      </c>
      <c r="K61" s="168">
        <v>0</v>
      </c>
      <c r="L61" s="104" t="s">
        <v>184</v>
      </c>
    </row>
    <row r="62" spans="1:12" ht="47.25">
      <c r="A62" s="51">
        <v>33</v>
      </c>
      <c r="B62" s="51">
        <v>900</v>
      </c>
      <c r="C62" s="51">
        <v>90015</v>
      </c>
      <c r="D62" s="51">
        <v>6050</v>
      </c>
      <c r="E62" s="18" t="s">
        <v>171</v>
      </c>
      <c r="F62" s="68">
        <v>10568</v>
      </c>
      <c r="G62" s="67">
        <f t="shared" si="5"/>
        <v>0</v>
      </c>
      <c r="H62" s="68">
        <v>10568</v>
      </c>
      <c r="I62" s="68">
        <v>307.5</v>
      </c>
      <c r="J62" s="68" t="s">
        <v>74</v>
      </c>
      <c r="K62" s="68">
        <v>0</v>
      </c>
      <c r="L62" s="104" t="s">
        <v>167</v>
      </c>
    </row>
    <row r="63" spans="1:12" ht="49.5" customHeight="1">
      <c r="A63" s="51">
        <v>34</v>
      </c>
      <c r="B63" s="51">
        <v>900</v>
      </c>
      <c r="C63" s="51">
        <v>90015</v>
      </c>
      <c r="D63" s="51">
        <v>6050</v>
      </c>
      <c r="E63" s="18" t="s">
        <v>102</v>
      </c>
      <c r="F63" s="68">
        <v>20500</v>
      </c>
      <c r="G63" s="67">
        <f t="shared" si="5"/>
        <v>6984</v>
      </c>
      <c r="H63" s="68">
        <v>27484</v>
      </c>
      <c r="I63" s="68">
        <v>0</v>
      </c>
      <c r="J63" s="208" t="s">
        <v>142</v>
      </c>
      <c r="K63" s="68">
        <v>0</v>
      </c>
      <c r="L63" s="104" t="s">
        <v>184</v>
      </c>
    </row>
    <row r="64" spans="1:12" ht="51" customHeight="1">
      <c r="A64" s="51">
        <v>35</v>
      </c>
      <c r="B64" s="51">
        <v>900</v>
      </c>
      <c r="C64" s="51">
        <v>90015</v>
      </c>
      <c r="D64" s="51">
        <v>6050</v>
      </c>
      <c r="E64" s="18" t="s">
        <v>173</v>
      </c>
      <c r="F64" s="68">
        <v>75000</v>
      </c>
      <c r="G64" s="67">
        <f t="shared" si="5"/>
        <v>0</v>
      </c>
      <c r="H64" s="68">
        <v>75000</v>
      </c>
      <c r="I64" s="68">
        <v>0</v>
      </c>
      <c r="J64" s="68">
        <v>0</v>
      </c>
      <c r="K64" s="68">
        <v>0</v>
      </c>
      <c r="L64" s="187" t="s">
        <v>169</v>
      </c>
    </row>
    <row r="65" spans="1:12" ht="63">
      <c r="A65" s="51">
        <v>36</v>
      </c>
      <c r="B65" s="51">
        <v>900</v>
      </c>
      <c r="C65" s="51">
        <v>90015</v>
      </c>
      <c r="D65" s="51">
        <v>6050</v>
      </c>
      <c r="E65" s="18" t="s">
        <v>103</v>
      </c>
      <c r="F65" s="68">
        <v>59051</v>
      </c>
      <c r="G65" s="67">
        <f t="shared" si="5"/>
        <v>-6983</v>
      </c>
      <c r="H65" s="68">
        <v>52068</v>
      </c>
      <c r="I65" s="68">
        <v>713.4</v>
      </c>
      <c r="J65" s="68">
        <v>0</v>
      </c>
      <c r="K65" s="68">
        <v>57085.72</v>
      </c>
      <c r="L65" s="60" t="s">
        <v>148</v>
      </c>
    </row>
    <row r="66" spans="1:12" ht="71.25" customHeight="1">
      <c r="A66" s="51">
        <v>37</v>
      </c>
      <c r="B66" s="51">
        <v>900</v>
      </c>
      <c r="C66" s="51">
        <v>90015</v>
      </c>
      <c r="D66" s="51">
        <v>6050</v>
      </c>
      <c r="E66" s="18" t="s">
        <v>151</v>
      </c>
      <c r="F66" s="68">
        <v>0</v>
      </c>
      <c r="G66" s="67">
        <f t="shared" si="5"/>
        <v>85288</v>
      </c>
      <c r="H66" s="68">
        <v>85288</v>
      </c>
      <c r="I66" s="68">
        <v>860</v>
      </c>
      <c r="J66" s="68">
        <v>0</v>
      </c>
      <c r="K66" s="68">
        <v>1228.08</v>
      </c>
      <c r="L66" s="104" t="s">
        <v>152</v>
      </c>
    </row>
    <row r="67" spans="1:12" ht="59.25" customHeight="1">
      <c r="A67" s="51">
        <v>38</v>
      </c>
      <c r="B67" s="51">
        <v>900</v>
      </c>
      <c r="C67" s="51">
        <v>90015</v>
      </c>
      <c r="D67" s="51">
        <v>6050</v>
      </c>
      <c r="E67" s="18" t="s">
        <v>140</v>
      </c>
      <c r="F67" s="68">
        <v>0</v>
      </c>
      <c r="G67" s="67">
        <f t="shared" si="5"/>
        <v>7800</v>
      </c>
      <c r="H67" s="68">
        <v>7800</v>
      </c>
      <c r="I67" s="68">
        <v>780</v>
      </c>
      <c r="J67" s="68">
        <v>0</v>
      </c>
      <c r="K67" s="68">
        <v>1764</v>
      </c>
      <c r="L67" s="104" t="s">
        <v>185</v>
      </c>
    </row>
    <row r="68" spans="1:12" ht="62.25" customHeight="1">
      <c r="A68" s="51">
        <v>39</v>
      </c>
      <c r="B68" s="51">
        <v>900</v>
      </c>
      <c r="C68" s="51">
        <v>90015</v>
      </c>
      <c r="D68" s="51">
        <v>6050</v>
      </c>
      <c r="E68" s="18" t="s">
        <v>153</v>
      </c>
      <c r="F68" s="68">
        <v>0</v>
      </c>
      <c r="G68" s="67">
        <f t="shared" si="5"/>
        <v>19895</v>
      </c>
      <c r="H68" s="68">
        <v>19895</v>
      </c>
      <c r="I68" s="68">
        <v>0</v>
      </c>
      <c r="J68" s="68">
        <v>0</v>
      </c>
      <c r="K68" s="68">
        <v>836.4</v>
      </c>
      <c r="L68" s="104" t="s">
        <v>186</v>
      </c>
    </row>
    <row r="69" spans="1:12" ht="63.75">
      <c r="A69" s="51">
        <v>40</v>
      </c>
      <c r="B69" s="51">
        <v>900</v>
      </c>
      <c r="C69" s="51">
        <v>90015</v>
      </c>
      <c r="D69" s="51">
        <v>6050</v>
      </c>
      <c r="E69" s="18" t="s">
        <v>149</v>
      </c>
      <c r="F69" s="68">
        <v>0</v>
      </c>
      <c r="G69" s="67">
        <f t="shared" si="5"/>
        <v>16000</v>
      </c>
      <c r="H69" s="68">
        <v>16000</v>
      </c>
      <c r="I69" s="68">
        <v>861</v>
      </c>
      <c r="J69" s="68">
        <v>0</v>
      </c>
      <c r="K69" s="68">
        <v>861</v>
      </c>
      <c r="L69" s="104" t="s">
        <v>150</v>
      </c>
    </row>
    <row r="70" spans="1:12" ht="63">
      <c r="A70" s="51">
        <v>41</v>
      </c>
      <c r="B70" s="51">
        <v>900</v>
      </c>
      <c r="C70" s="51">
        <v>90015</v>
      </c>
      <c r="D70" s="51">
        <v>6050</v>
      </c>
      <c r="E70" s="18" t="s">
        <v>104</v>
      </c>
      <c r="F70" s="68">
        <v>50000</v>
      </c>
      <c r="G70" s="67">
        <f t="shared" si="5"/>
        <v>-18115</v>
      </c>
      <c r="H70" s="68">
        <v>31885</v>
      </c>
      <c r="I70" s="68">
        <v>0</v>
      </c>
      <c r="J70" s="68">
        <v>0</v>
      </c>
      <c r="K70" s="68">
        <v>0</v>
      </c>
      <c r="L70" s="104" t="s">
        <v>165</v>
      </c>
    </row>
    <row r="71" spans="1:12" ht="58.5" customHeight="1">
      <c r="A71" s="51">
        <v>42</v>
      </c>
      <c r="B71" s="51">
        <v>900</v>
      </c>
      <c r="C71" s="51">
        <v>90015</v>
      </c>
      <c r="D71" s="51">
        <v>6050</v>
      </c>
      <c r="E71" s="18" t="s">
        <v>101</v>
      </c>
      <c r="F71" s="68">
        <v>8000</v>
      </c>
      <c r="G71" s="67">
        <f t="shared" si="5"/>
        <v>0</v>
      </c>
      <c r="H71" s="68">
        <v>8000</v>
      </c>
      <c r="I71" s="68">
        <v>0</v>
      </c>
      <c r="J71" s="68" t="s">
        <v>74</v>
      </c>
      <c r="K71" s="68">
        <v>0</v>
      </c>
      <c r="L71" s="104" t="s">
        <v>169</v>
      </c>
    </row>
    <row r="72" spans="1:12" ht="63.75" customHeight="1">
      <c r="A72" s="51">
        <v>43</v>
      </c>
      <c r="B72" s="51">
        <v>900</v>
      </c>
      <c r="C72" s="51">
        <v>90015</v>
      </c>
      <c r="D72" s="51">
        <v>6050</v>
      </c>
      <c r="E72" s="36" t="s">
        <v>100</v>
      </c>
      <c r="F72" s="68">
        <v>18681</v>
      </c>
      <c r="G72" s="67">
        <f t="shared" si="5"/>
        <v>3115</v>
      </c>
      <c r="H72" s="68">
        <v>21796</v>
      </c>
      <c r="I72" s="68">
        <v>424.55</v>
      </c>
      <c r="J72" s="68">
        <v>0</v>
      </c>
      <c r="K72" s="68">
        <v>3253.55</v>
      </c>
      <c r="L72" s="60" t="s">
        <v>147</v>
      </c>
    </row>
    <row r="73" spans="1:12" ht="21.75" customHeight="1">
      <c r="A73" s="52"/>
      <c r="B73" s="52">
        <v>900</v>
      </c>
      <c r="C73" s="52">
        <v>90015</v>
      </c>
      <c r="D73" s="57">
        <v>6050</v>
      </c>
      <c r="E73" s="148" t="s">
        <v>16</v>
      </c>
      <c r="F73" s="169">
        <f aca="true" t="shared" si="6" ref="F73:K73">SUM(F60:F72)</f>
        <v>283527</v>
      </c>
      <c r="G73" s="169">
        <f t="shared" si="6"/>
        <v>113984</v>
      </c>
      <c r="H73" s="170">
        <f t="shared" si="6"/>
        <v>397511</v>
      </c>
      <c r="I73" s="169">
        <f t="shared" si="6"/>
        <v>4240.93</v>
      </c>
      <c r="J73" s="170">
        <f t="shared" si="6"/>
        <v>0</v>
      </c>
      <c r="K73" s="103">
        <f t="shared" si="6"/>
        <v>81282.23</v>
      </c>
      <c r="L73" s="116"/>
    </row>
    <row r="74" spans="1:12" ht="14.25" customHeight="1">
      <c r="A74" s="62"/>
      <c r="B74" s="69"/>
      <c r="C74" s="149"/>
      <c r="D74" s="69"/>
      <c r="E74" s="48"/>
      <c r="F74" s="154"/>
      <c r="G74" s="171"/>
      <c r="H74" s="172"/>
      <c r="I74" s="154"/>
      <c r="J74" s="173"/>
      <c r="K74" s="200"/>
      <c r="L74" s="119"/>
    </row>
    <row r="75" spans="1:12" ht="47.25">
      <c r="A75" s="53">
        <v>44</v>
      </c>
      <c r="B75" s="53">
        <v>900</v>
      </c>
      <c r="C75" s="53">
        <v>90095</v>
      </c>
      <c r="D75" s="53">
        <v>6050</v>
      </c>
      <c r="E75" s="54" t="s">
        <v>64</v>
      </c>
      <c r="F75" s="59">
        <v>10000</v>
      </c>
      <c r="G75" s="68">
        <f>H75-F75</f>
        <v>0</v>
      </c>
      <c r="H75" s="59">
        <v>10000</v>
      </c>
      <c r="I75" s="59">
        <v>0</v>
      </c>
      <c r="J75" s="175" t="s">
        <v>75</v>
      </c>
      <c r="K75" s="68">
        <v>14697.25</v>
      </c>
      <c r="L75" s="60" t="s">
        <v>187</v>
      </c>
    </row>
    <row r="76" spans="1:12" s="90" customFormat="1" ht="31.5">
      <c r="A76" s="53">
        <v>45</v>
      </c>
      <c r="B76" s="53">
        <v>900</v>
      </c>
      <c r="C76" s="53">
        <v>90095</v>
      </c>
      <c r="D76" s="53">
        <v>6050</v>
      </c>
      <c r="E76" s="54" t="s">
        <v>105</v>
      </c>
      <c r="F76" s="59">
        <v>8200</v>
      </c>
      <c r="G76" s="68">
        <f>H76-F76</f>
        <v>0</v>
      </c>
      <c r="H76" s="59">
        <v>8200</v>
      </c>
      <c r="I76" s="59">
        <v>0</v>
      </c>
      <c r="J76" s="175" t="s">
        <v>75</v>
      </c>
      <c r="K76" s="68">
        <v>5348</v>
      </c>
      <c r="L76" s="60" t="s">
        <v>169</v>
      </c>
    </row>
    <row r="77" spans="1:12" s="90" customFormat="1" ht="64.5">
      <c r="A77" s="53">
        <v>46</v>
      </c>
      <c r="B77" s="53">
        <v>900</v>
      </c>
      <c r="C77" s="53">
        <v>90095</v>
      </c>
      <c r="D77" s="53">
        <v>6050</v>
      </c>
      <c r="E77" s="54" t="s">
        <v>110</v>
      </c>
      <c r="F77" s="59">
        <v>0</v>
      </c>
      <c r="G77" s="68">
        <f>H77-F77</f>
        <v>5535</v>
      </c>
      <c r="H77" s="59">
        <v>5535</v>
      </c>
      <c r="I77" s="59">
        <v>0</v>
      </c>
      <c r="J77" s="175">
        <v>0</v>
      </c>
      <c r="K77" s="68">
        <v>57054.99</v>
      </c>
      <c r="L77" s="60" t="s">
        <v>152</v>
      </c>
    </row>
    <row r="78" spans="1:12" s="90" customFormat="1" ht="63">
      <c r="A78" s="53">
        <v>47</v>
      </c>
      <c r="B78" s="53">
        <v>900</v>
      </c>
      <c r="C78" s="53">
        <v>90095</v>
      </c>
      <c r="D78" s="53">
        <v>6050</v>
      </c>
      <c r="E78" s="54" t="s">
        <v>106</v>
      </c>
      <c r="F78" s="59">
        <v>78200</v>
      </c>
      <c r="G78" s="68">
        <f>H78-F78</f>
        <v>8554</v>
      </c>
      <c r="H78" s="59">
        <v>86754</v>
      </c>
      <c r="I78" s="59">
        <v>307.5</v>
      </c>
      <c r="J78" s="175">
        <v>0</v>
      </c>
      <c r="K78" s="68">
        <v>0</v>
      </c>
      <c r="L78" s="79" t="s">
        <v>15</v>
      </c>
    </row>
    <row r="79" spans="1:12" s="89" customFormat="1" ht="15.75">
      <c r="A79" s="55"/>
      <c r="B79" s="55">
        <v>90</v>
      </c>
      <c r="C79" s="55">
        <v>90095</v>
      </c>
      <c r="D79" s="55">
        <v>6050</v>
      </c>
      <c r="E79" s="56" t="s">
        <v>87</v>
      </c>
      <c r="F79" s="59">
        <f>F75+F76+F77+F78</f>
        <v>96400</v>
      </c>
      <c r="G79" s="59">
        <f>G75+G76+G77+G78</f>
        <v>14089</v>
      </c>
      <c r="H79" s="174">
        <f>H75+H76+H77+H78</f>
        <v>110489</v>
      </c>
      <c r="I79" s="59">
        <f>I75+I76+I77+I78</f>
        <v>307.5</v>
      </c>
      <c r="J79" s="174"/>
      <c r="K79" s="68">
        <f>K75+K76+K77+K78</f>
        <v>77100.23999999999</v>
      </c>
      <c r="L79" s="120"/>
    </row>
    <row r="80" spans="1:12" s="89" customFormat="1" ht="15.75">
      <c r="A80" s="151"/>
      <c r="B80" s="152"/>
      <c r="C80" s="152"/>
      <c r="D80" s="152"/>
      <c r="E80" s="153"/>
      <c r="F80" s="154"/>
      <c r="G80" s="154"/>
      <c r="H80" s="172"/>
      <c r="I80" s="154"/>
      <c r="J80" s="172"/>
      <c r="K80" s="200"/>
      <c r="L80" s="119"/>
    </row>
    <row r="81" spans="1:12" s="89" customFormat="1" ht="47.25">
      <c r="A81" s="51">
        <v>48</v>
      </c>
      <c r="B81" s="53">
        <v>921</v>
      </c>
      <c r="C81" s="53">
        <v>92109</v>
      </c>
      <c r="D81" s="53">
        <v>6050</v>
      </c>
      <c r="E81" s="54" t="s">
        <v>89</v>
      </c>
      <c r="F81" s="68">
        <v>8000</v>
      </c>
      <c r="G81" s="59">
        <f>H81-F81</f>
        <v>0</v>
      </c>
      <c r="H81" s="175">
        <v>8000</v>
      </c>
      <c r="I81" s="68">
        <v>8000</v>
      </c>
      <c r="J81" s="68" t="s">
        <v>74</v>
      </c>
      <c r="K81" s="68">
        <v>0</v>
      </c>
      <c r="L81" s="79" t="s">
        <v>15</v>
      </c>
    </row>
    <row r="82" spans="1:12" s="89" customFormat="1" ht="47.25">
      <c r="A82" s="51">
        <v>49</v>
      </c>
      <c r="B82" s="53">
        <v>921</v>
      </c>
      <c r="C82" s="53">
        <v>92109</v>
      </c>
      <c r="D82" s="53">
        <v>6050</v>
      </c>
      <c r="E82" s="54" t="s">
        <v>107</v>
      </c>
      <c r="F82" s="68">
        <v>3540</v>
      </c>
      <c r="G82" s="59">
        <f>H82-F82</f>
        <v>0</v>
      </c>
      <c r="H82" s="175">
        <v>3540</v>
      </c>
      <c r="I82" s="68">
        <v>0</v>
      </c>
      <c r="J82" s="68" t="s">
        <v>74</v>
      </c>
      <c r="K82" s="68">
        <v>0</v>
      </c>
      <c r="L82" s="79" t="s">
        <v>169</v>
      </c>
    </row>
    <row r="83" spans="1:12" s="89" customFormat="1" ht="47.25">
      <c r="A83" s="51">
        <v>50</v>
      </c>
      <c r="B83" s="53">
        <v>921</v>
      </c>
      <c r="C83" s="53">
        <v>92109</v>
      </c>
      <c r="D83" s="53">
        <v>6050</v>
      </c>
      <c r="E83" s="54" t="s">
        <v>90</v>
      </c>
      <c r="F83" s="68">
        <v>9055</v>
      </c>
      <c r="G83" s="68">
        <f>H83-F83</f>
        <v>0</v>
      </c>
      <c r="H83" s="175">
        <v>9055</v>
      </c>
      <c r="I83" s="68">
        <v>3167.29</v>
      </c>
      <c r="J83" s="68" t="s">
        <v>74</v>
      </c>
      <c r="K83" s="68">
        <v>3167.29</v>
      </c>
      <c r="L83" s="79" t="s">
        <v>168</v>
      </c>
    </row>
    <row r="84" spans="1:12" s="89" customFormat="1" ht="31.5">
      <c r="A84" s="51">
        <v>51</v>
      </c>
      <c r="B84" s="53">
        <v>921</v>
      </c>
      <c r="C84" s="53">
        <v>92109</v>
      </c>
      <c r="D84" s="53">
        <v>6050</v>
      </c>
      <c r="E84" s="54" t="s">
        <v>134</v>
      </c>
      <c r="F84" s="68">
        <v>0</v>
      </c>
      <c r="G84" s="68">
        <f>H84-F84</f>
        <v>503369</v>
      </c>
      <c r="H84" s="175">
        <v>503369</v>
      </c>
      <c r="I84" s="68">
        <v>369</v>
      </c>
      <c r="J84" s="175">
        <v>0</v>
      </c>
      <c r="K84" s="175">
        <v>1950707.96</v>
      </c>
      <c r="L84" s="79" t="s">
        <v>166</v>
      </c>
    </row>
    <row r="85" spans="1:12" s="89" customFormat="1" ht="15.75">
      <c r="A85" s="53"/>
      <c r="B85" s="55">
        <v>921</v>
      </c>
      <c r="C85" s="55">
        <v>92109</v>
      </c>
      <c r="D85" s="55">
        <v>6050</v>
      </c>
      <c r="E85" s="56" t="s">
        <v>87</v>
      </c>
      <c r="F85" s="209">
        <f aca="true" t="shared" si="7" ref="F85:K85">F81+F82+F83+F84</f>
        <v>20595</v>
      </c>
      <c r="G85" s="203">
        <f t="shared" si="7"/>
        <v>503369</v>
      </c>
      <c r="H85" s="210">
        <f t="shared" si="7"/>
        <v>523964</v>
      </c>
      <c r="I85" s="203">
        <f t="shared" si="7"/>
        <v>11536.29</v>
      </c>
      <c r="J85" s="210"/>
      <c r="K85" s="204">
        <f t="shared" si="7"/>
        <v>1953875.25</v>
      </c>
      <c r="L85" s="107"/>
    </row>
    <row r="86" spans="1:12" s="89" customFormat="1" ht="15.75">
      <c r="A86" s="151"/>
      <c r="B86" s="152"/>
      <c r="C86" s="152"/>
      <c r="D86" s="152"/>
      <c r="E86" s="153"/>
      <c r="F86" s="211"/>
      <c r="G86" s="211"/>
      <c r="H86" s="212"/>
      <c r="I86" s="211"/>
      <c r="J86" s="212"/>
      <c r="K86" s="213"/>
      <c r="L86" s="108"/>
    </row>
    <row r="87" spans="1:12" s="90" customFormat="1" ht="78.75">
      <c r="A87" s="53">
        <v>52</v>
      </c>
      <c r="B87" s="53">
        <v>921</v>
      </c>
      <c r="C87" s="53">
        <v>92109</v>
      </c>
      <c r="D87" s="53">
        <v>6057</v>
      </c>
      <c r="E87" s="54" t="s">
        <v>135</v>
      </c>
      <c r="F87" s="204">
        <v>2389712</v>
      </c>
      <c r="G87" s="214">
        <f>H87-F87</f>
        <v>-350000</v>
      </c>
      <c r="H87" s="215">
        <v>2039712</v>
      </c>
      <c r="I87" s="204">
        <v>556228.69</v>
      </c>
      <c r="J87" s="216" t="s">
        <v>137</v>
      </c>
      <c r="K87" s="204">
        <v>562464.41</v>
      </c>
      <c r="L87" s="79" t="s">
        <v>162</v>
      </c>
    </row>
    <row r="88" spans="1:12" s="90" customFormat="1" ht="15.75">
      <c r="A88" s="155"/>
      <c r="B88" s="156"/>
      <c r="C88" s="156"/>
      <c r="D88" s="156"/>
      <c r="E88" s="144"/>
      <c r="F88" s="217"/>
      <c r="G88" s="217"/>
      <c r="H88" s="213"/>
      <c r="I88" s="217"/>
      <c r="J88" s="213"/>
      <c r="K88" s="217"/>
      <c r="L88" s="109"/>
    </row>
    <row r="89" spans="1:12" s="90" customFormat="1" ht="78.75">
      <c r="A89" s="53">
        <v>53</v>
      </c>
      <c r="B89" s="53">
        <v>921</v>
      </c>
      <c r="C89" s="53">
        <v>92109</v>
      </c>
      <c r="D89" s="53">
        <v>6059</v>
      </c>
      <c r="E89" s="54" t="s">
        <v>136</v>
      </c>
      <c r="F89" s="204">
        <v>421714</v>
      </c>
      <c r="G89" s="204">
        <f>H89-F89</f>
        <v>-150000</v>
      </c>
      <c r="H89" s="218">
        <v>271714</v>
      </c>
      <c r="I89" s="204">
        <v>215172.88</v>
      </c>
      <c r="J89" s="215">
        <v>0</v>
      </c>
      <c r="K89" s="204">
        <v>216458.66</v>
      </c>
      <c r="L89" s="79" t="s">
        <v>162</v>
      </c>
    </row>
    <row r="90" spans="1:12" s="90" customFormat="1" ht="15.75">
      <c r="A90" s="155"/>
      <c r="B90" s="156"/>
      <c r="C90" s="156"/>
      <c r="D90" s="156"/>
      <c r="E90" s="144"/>
      <c r="F90" s="217"/>
      <c r="G90" s="217"/>
      <c r="H90" s="219"/>
      <c r="I90" s="217"/>
      <c r="J90" s="213"/>
      <c r="K90" s="213"/>
      <c r="L90" s="109"/>
    </row>
    <row r="91" spans="1:12" s="90" customFormat="1" ht="47.25">
      <c r="A91" s="53">
        <v>54</v>
      </c>
      <c r="B91" s="53">
        <v>921</v>
      </c>
      <c r="C91" s="53">
        <v>92109</v>
      </c>
      <c r="D91" s="53">
        <v>6220</v>
      </c>
      <c r="E91" s="54" t="s">
        <v>108</v>
      </c>
      <c r="F91" s="204">
        <v>20000</v>
      </c>
      <c r="G91" s="204">
        <f>H91-F91</f>
        <v>0</v>
      </c>
      <c r="H91" s="218">
        <v>20000</v>
      </c>
      <c r="I91" s="204">
        <v>20000</v>
      </c>
      <c r="J91" s="215">
        <v>0</v>
      </c>
      <c r="K91" s="204">
        <v>0</v>
      </c>
      <c r="L91" s="79" t="s">
        <v>15</v>
      </c>
    </row>
    <row r="92" spans="1:12" s="90" customFormat="1" ht="69" customHeight="1">
      <c r="A92" s="53">
        <v>55</v>
      </c>
      <c r="B92" s="53">
        <v>921</v>
      </c>
      <c r="C92" s="53">
        <v>92109</v>
      </c>
      <c r="D92" s="53">
        <v>6220</v>
      </c>
      <c r="E92" s="54" t="s">
        <v>124</v>
      </c>
      <c r="F92" s="204">
        <v>0</v>
      </c>
      <c r="G92" s="220">
        <f>H92-F92</f>
        <v>42912</v>
      </c>
      <c r="H92" s="218">
        <v>42912</v>
      </c>
      <c r="I92" s="204">
        <v>0</v>
      </c>
      <c r="J92" s="215">
        <v>0</v>
      </c>
      <c r="K92" s="204">
        <v>0</v>
      </c>
      <c r="L92" s="60" t="s">
        <v>160</v>
      </c>
    </row>
    <row r="93" spans="1:12" s="89" customFormat="1" ht="24" customHeight="1">
      <c r="A93" s="55"/>
      <c r="B93" s="55">
        <v>921</v>
      </c>
      <c r="C93" s="55">
        <v>92109</v>
      </c>
      <c r="D93" s="55">
        <v>6220</v>
      </c>
      <c r="E93" s="56" t="s">
        <v>87</v>
      </c>
      <c r="F93" s="203">
        <f>SUM(F91:F92)</f>
        <v>20000</v>
      </c>
      <c r="G93" s="203">
        <f>SUM(G91:G92)</f>
        <v>42912</v>
      </c>
      <c r="H93" s="203">
        <f>SUM(H91:H92)</f>
        <v>62912</v>
      </c>
      <c r="I93" s="203">
        <f>SUM(I91:I92)</f>
        <v>20000</v>
      </c>
      <c r="J93" s="203">
        <v>0</v>
      </c>
      <c r="K93" s="204">
        <f>K91+K92</f>
        <v>0</v>
      </c>
      <c r="L93" s="205"/>
    </row>
    <row r="94" spans="1:12" s="89" customFormat="1" ht="12" customHeight="1">
      <c r="A94" s="151"/>
      <c r="B94" s="152"/>
      <c r="C94" s="152"/>
      <c r="D94" s="152"/>
      <c r="E94" s="153"/>
      <c r="F94" s="211"/>
      <c r="G94" s="211"/>
      <c r="H94" s="211"/>
      <c r="I94" s="211"/>
      <c r="J94" s="211"/>
      <c r="K94" s="213"/>
      <c r="L94" s="108"/>
    </row>
    <row r="95" spans="1:12" s="90" customFormat="1" ht="53.25" customHeight="1">
      <c r="A95" s="53">
        <v>56</v>
      </c>
      <c r="B95" s="53">
        <v>921</v>
      </c>
      <c r="C95" s="53">
        <v>92120</v>
      </c>
      <c r="D95" s="53">
        <v>6050</v>
      </c>
      <c r="E95" s="54" t="s">
        <v>91</v>
      </c>
      <c r="F95" s="68">
        <v>0</v>
      </c>
      <c r="G95" s="68">
        <f>H95-F95</f>
        <v>200000</v>
      </c>
      <c r="H95" s="68">
        <v>200000</v>
      </c>
      <c r="I95" s="68">
        <v>0</v>
      </c>
      <c r="J95" s="67" t="s">
        <v>175</v>
      </c>
      <c r="K95" s="68">
        <v>471356.35</v>
      </c>
      <c r="L95" s="60" t="s">
        <v>161</v>
      </c>
    </row>
    <row r="96" spans="1:12" s="90" customFormat="1" ht="80.25" customHeight="1">
      <c r="A96" s="53">
        <v>57</v>
      </c>
      <c r="B96" s="53">
        <v>921</v>
      </c>
      <c r="C96" s="53">
        <v>92120</v>
      </c>
      <c r="D96" s="53">
        <v>6050</v>
      </c>
      <c r="E96" s="54" t="s">
        <v>176</v>
      </c>
      <c r="F96" s="68">
        <v>0</v>
      </c>
      <c r="G96" s="68">
        <f>H96-F96</f>
        <v>300228</v>
      </c>
      <c r="H96" s="68">
        <v>300228</v>
      </c>
      <c r="I96" s="68">
        <v>0</v>
      </c>
      <c r="J96" s="175">
        <v>0</v>
      </c>
      <c r="K96" s="68">
        <v>0</v>
      </c>
      <c r="L96" s="60" t="s">
        <v>161</v>
      </c>
    </row>
    <row r="97" spans="1:12" s="90" customFormat="1" ht="64.5" customHeight="1">
      <c r="A97" s="53">
        <v>58</v>
      </c>
      <c r="B97" s="53">
        <v>921</v>
      </c>
      <c r="C97" s="53">
        <v>92109</v>
      </c>
      <c r="D97" s="53">
        <v>6050</v>
      </c>
      <c r="E97" s="54" t="s">
        <v>92</v>
      </c>
      <c r="F97" s="68">
        <v>0</v>
      </c>
      <c r="G97" s="68">
        <f>H97-F97</f>
        <v>9228</v>
      </c>
      <c r="H97" s="68">
        <v>9228</v>
      </c>
      <c r="I97" s="68">
        <v>9227.25</v>
      </c>
      <c r="J97" s="175">
        <v>0</v>
      </c>
      <c r="K97" s="68">
        <v>9227.25</v>
      </c>
      <c r="L97" s="79" t="s">
        <v>15</v>
      </c>
    </row>
    <row r="98" spans="1:12" s="89" customFormat="1" ht="21" customHeight="1">
      <c r="A98" s="55"/>
      <c r="B98" s="55">
        <v>921</v>
      </c>
      <c r="C98" s="55">
        <v>92120</v>
      </c>
      <c r="D98" s="55">
        <v>6050</v>
      </c>
      <c r="E98" s="56" t="s">
        <v>16</v>
      </c>
      <c r="F98" s="59">
        <f aca="true" t="shared" si="8" ref="F98:K98">F95+F96+F97</f>
        <v>0</v>
      </c>
      <c r="G98" s="59">
        <f t="shared" si="8"/>
        <v>509456</v>
      </c>
      <c r="H98" s="174">
        <f t="shared" si="8"/>
        <v>509456</v>
      </c>
      <c r="I98" s="59">
        <f t="shared" si="8"/>
        <v>9227.25</v>
      </c>
      <c r="J98" s="174"/>
      <c r="K98" s="68">
        <f t="shared" si="8"/>
        <v>480583.6</v>
      </c>
      <c r="L98" s="57"/>
    </row>
    <row r="99" spans="1:12" s="89" customFormat="1" ht="21" customHeight="1">
      <c r="A99" s="151"/>
      <c r="B99" s="152"/>
      <c r="C99" s="152"/>
      <c r="D99" s="152"/>
      <c r="E99" s="153"/>
      <c r="F99" s="154"/>
      <c r="G99" s="154"/>
      <c r="H99" s="172"/>
      <c r="I99" s="154"/>
      <c r="J99" s="172"/>
      <c r="K99" s="200"/>
      <c r="L99" s="150"/>
    </row>
    <row r="100" spans="1:12" ht="64.5" customHeight="1">
      <c r="A100" s="51">
        <v>59</v>
      </c>
      <c r="B100" s="57">
        <v>921</v>
      </c>
      <c r="C100" s="57">
        <v>92195</v>
      </c>
      <c r="D100" s="57">
        <v>6060</v>
      </c>
      <c r="E100" s="78" t="s">
        <v>125</v>
      </c>
      <c r="F100" s="58">
        <v>0</v>
      </c>
      <c r="G100" s="61">
        <f>H100-F100</f>
        <v>50000</v>
      </c>
      <c r="H100" s="59">
        <v>50000</v>
      </c>
      <c r="I100" s="59">
        <v>0</v>
      </c>
      <c r="J100" s="58">
        <v>0</v>
      </c>
      <c r="K100" s="68">
        <v>0</v>
      </c>
      <c r="L100" s="60" t="s">
        <v>160</v>
      </c>
    </row>
    <row r="101" spans="1:12" ht="15.75">
      <c r="A101" s="91"/>
      <c r="B101" s="92"/>
      <c r="C101" s="92"/>
      <c r="D101" s="92"/>
      <c r="E101" s="93"/>
      <c r="F101" s="94"/>
      <c r="G101" s="61">
        <f>H101-F101</f>
        <v>0</v>
      </c>
      <c r="H101" s="132"/>
      <c r="I101" s="132"/>
      <c r="J101" s="94"/>
      <c r="K101" s="201"/>
      <c r="L101" s="117"/>
    </row>
    <row r="102" spans="1:12" ht="53.25" customHeight="1">
      <c r="A102" s="49">
        <v>60</v>
      </c>
      <c r="B102" s="51">
        <v>926</v>
      </c>
      <c r="C102" s="51">
        <v>92601</v>
      </c>
      <c r="D102" s="51">
        <v>6060</v>
      </c>
      <c r="E102" s="64" t="s">
        <v>127</v>
      </c>
      <c r="F102" s="58">
        <v>0</v>
      </c>
      <c r="G102" s="101">
        <f>H102-F102</f>
        <v>4920</v>
      </c>
      <c r="H102" s="68">
        <v>4920</v>
      </c>
      <c r="I102" s="68">
        <v>0</v>
      </c>
      <c r="J102" s="68">
        <v>0</v>
      </c>
      <c r="K102" s="68">
        <v>0</v>
      </c>
      <c r="L102" s="112" t="s">
        <v>159</v>
      </c>
    </row>
    <row r="103" spans="1:12" s="90" customFormat="1" ht="47.25">
      <c r="A103" s="51">
        <v>61</v>
      </c>
      <c r="B103" s="51">
        <v>926</v>
      </c>
      <c r="C103" s="51">
        <v>92601</v>
      </c>
      <c r="D103" s="51">
        <v>6060</v>
      </c>
      <c r="E103" s="96" t="s">
        <v>126</v>
      </c>
      <c r="F103" s="67">
        <v>0</v>
      </c>
      <c r="G103" s="101">
        <f>H103-F103</f>
        <v>14000</v>
      </c>
      <c r="H103" s="67">
        <v>14000</v>
      </c>
      <c r="I103" s="67">
        <v>0</v>
      </c>
      <c r="J103" s="67">
        <v>0</v>
      </c>
      <c r="K103" s="67">
        <v>0</v>
      </c>
      <c r="L103" s="60" t="s">
        <v>158</v>
      </c>
    </row>
    <row r="104" spans="1:12" s="90" customFormat="1" ht="31.5">
      <c r="A104" s="51">
        <v>62</v>
      </c>
      <c r="B104" s="51">
        <v>926</v>
      </c>
      <c r="C104" s="51">
        <v>92601</v>
      </c>
      <c r="D104" s="51">
        <v>6060</v>
      </c>
      <c r="E104" s="96" t="s">
        <v>93</v>
      </c>
      <c r="F104" s="67">
        <v>0</v>
      </c>
      <c r="G104" s="101">
        <f>H104-F104</f>
        <v>12000</v>
      </c>
      <c r="H104" s="67">
        <v>12000</v>
      </c>
      <c r="I104" s="67">
        <v>0</v>
      </c>
      <c r="J104" s="67">
        <v>0</v>
      </c>
      <c r="K104" s="67">
        <v>0</v>
      </c>
      <c r="L104" s="60" t="s">
        <v>23</v>
      </c>
    </row>
    <row r="105" spans="1:12" s="89" customFormat="1" ht="24" customHeight="1">
      <c r="A105" s="57"/>
      <c r="B105" s="57">
        <v>926</v>
      </c>
      <c r="C105" s="57">
        <v>92601</v>
      </c>
      <c r="D105" s="57">
        <v>6060</v>
      </c>
      <c r="E105" s="95" t="s">
        <v>16</v>
      </c>
      <c r="F105" s="58">
        <f aca="true" t="shared" si="9" ref="F105:K105">F102+F103+F104</f>
        <v>0</v>
      </c>
      <c r="G105" s="58">
        <f t="shared" si="9"/>
        <v>30920</v>
      </c>
      <c r="H105" s="58">
        <f t="shared" si="9"/>
        <v>30920</v>
      </c>
      <c r="I105" s="58">
        <f t="shared" si="9"/>
        <v>0</v>
      </c>
      <c r="J105" s="58">
        <f t="shared" si="9"/>
        <v>0</v>
      </c>
      <c r="K105" s="67">
        <f t="shared" si="9"/>
        <v>0</v>
      </c>
      <c r="L105" s="58"/>
    </row>
    <row r="106" spans="1:12" ht="20.25" customHeight="1">
      <c r="A106" s="62"/>
      <c r="B106" s="69"/>
      <c r="C106" s="69"/>
      <c r="D106" s="69"/>
      <c r="E106" s="48"/>
      <c r="F106" s="63"/>
      <c r="G106" s="63"/>
      <c r="H106" s="63"/>
      <c r="I106" s="63"/>
      <c r="J106" s="63"/>
      <c r="K106" s="163"/>
      <c r="L106" s="119"/>
    </row>
    <row r="107" spans="1:12" ht="21.75" customHeight="1">
      <c r="A107" s="57"/>
      <c r="B107" s="57"/>
      <c r="C107" s="57"/>
      <c r="D107" s="57"/>
      <c r="E107" s="70" t="s">
        <v>24</v>
      </c>
      <c r="F107" s="58">
        <f>F9+F12+F14+F16+F19+F20+F22+F24+F26+F28+F32+F33+F35+F37+F39+F41+F43+F45+F50+F52+F58+F73+F79+F85+F87+F89+F93+F98+F100+F105</f>
        <v>8116497</v>
      </c>
      <c r="G107" s="58">
        <f>H107-F107</f>
        <v>31564</v>
      </c>
      <c r="H107" s="58">
        <f>H9+H12+H14+H16+H19+H20+H22+H24+H26+H28+H32+H33+H35+H37+H39+H41+H43+H45+H50+H52+H58+H73+H79+H85+H87+H89+H93+H98+H100+H105</f>
        <v>8148061</v>
      </c>
      <c r="I107" s="58">
        <f>I9+I12+I14+I16+I19+I20+I22+I24+I26+I28+I32+I33+I35+I37+I39+I41+I43+I45+I50+I52+I58+I73+I79+I85+I87+I89+I93+I98+I100+I105</f>
        <v>1684697.3199999998</v>
      </c>
      <c r="J107" s="58"/>
      <c r="K107" s="67">
        <f>K9+K12+K14+K16+K19+K20+K22+K24+K26+K28+K30+K31+K33+K35+K37+K39+K41+K43+K45+K50+K52+K58+K73+K79+K85+K87+K89+K93+K98+K100+K105</f>
        <v>8621802.13</v>
      </c>
      <c r="L107" s="58"/>
    </row>
    <row r="108" spans="1:12" ht="46.5" customHeight="1">
      <c r="A108" s="57"/>
      <c r="B108" s="57"/>
      <c r="C108" s="57"/>
      <c r="D108" s="57"/>
      <c r="E108" s="102" t="s">
        <v>65</v>
      </c>
      <c r="F108" s="58">
        <f>SUM(F109:F110)</f>
        <v>7782</v>
      </c>
      <c r="G108" s="58">
        <f>G109+G110</f>
        <v>10000</v>
      </c>
      <c r="H108" s="58">
        <f>H109+H110</f>
        <v>17782</v>
      </c>
      <c r="I108" s="58">
        <f>I109+I110</f>
        <v>7782</v>
      </c>
      <c r="J108" s="58"/>
      <c r="K108" s="67">
        <f>K109+K110</f>
        <v>0</v>
      </c>
      <c r="L108" s="120"/>
    </row>
    <row r="109" spans="1:12" ht="31.5">
      <c r="A109" s="99">
        <v>1</v>
      </c>
      <c r="B109" s="99">
        <v>801</v>
      </c>
      <c r="C109" s="99">
        <v>80101</v>
      </c>
      <c r="D109" s="99">
        <v>6050</v>
      </c>
      <c r="E109" s="158" t="s">
        <v>61</v>
      </c>
      <c r="F109" s="103">
        <v>7782</v>
      </c>
      <c r="G109" s="103">
        <f>H109-F109</f>
        <v>0</v>
      </c>
      <c r="H109" s="103">
        <v>7782</v>
      </c>
      <c r="I109" s="103">
        <v>7782</v>
      </c>
      <c r="J109" s="103">
        <v>0</v>
      </c>
      <c r="K109" s="103">
        <v>0</v>
      </c>
      <c r="L109" s="60" t="s">
        <v>23</v>
      </c>
    </row>
    <row r="110" spans="1:12" ht="47.25">
      <c r="A110" s="51">
        <v>2</v>
      </c>
      <c r="B110" s="51">
        <v>801</v>
      </c>
      <c r="C110" s="51">
        <v>80101</v>
      </c>
      <c r="D110" s="51">
        <v>6050</v>
      </c>
      <c r="E110" s="66" t="s">
        <v>109</v>
      </c>
      <c r="F110" s="68">
        <v>0</v>
      </c>
      <c r="G110" s="68">
        <f>H110-F110</f>
        <v>10000</v>
      </c>
      <c r="H110" s="68">
        <v>10000</v>
      </c>
      <c r="I110" s="68">
        <v>0</v>
      </c>
      <c r="J110" s="68">
        <v>0</v>
      </c>
      <c r="K110" s="68">
        <v>0</v>
      </c>
      <c r="L110" s="60" t="s">
        <v>23</v>
      </c>
    </row>
    <row r="111" spans="1:12" ht="32.25" customHeight="1">
      <c r="A111" s="71"/>
      <c r="B111" s="71"/>
      <c r="C111" s="71"/>
      <c r="D111" s="71"/>
      <c r="E111" s="72" t="s">
        <v>62</v>
      </c>
      <c r="F111" s="73">
        <f>F107+F108</f>
        <v>8124279</v>
      </c>
      <c r="G111" s="73">
        <f>H111-F111</f>
        <v>41564</v>
      </c>
      <c r="H111" s="73">
        <f>H107+H108</f>
        <v>8165843</v>
      </c>
      <c r="I111" s="73">
        <f>I107+I108</f>
        <v>1692479.3199999998</v>
      </c>
      <c r="J111" s="73">
        <f>J107+J108</f>
        <v>0</v>
      </c>
      <c r="K111" s="73">
        <f>K107+K108</f>
        <v>8621802.13</v>
      </c>
      <c r="L111" s="121"/>
    </row>
    <row r="112" spans="1:12" ht="31.5">
      <c r="A112" s="51"/>
      <c r="B112" s="51">
        <v>600</v>
      </c>
      <c r="C112" s="51">
        <v>60016</v>
      </c>
      <c r="D112" s="51">
        <v>6050</v>
      </c>
      <c r="E112" s="74" t="s">
        <v>25</v>
      </c>
      <c r="F112" s="67"/>
      <c r="G112" s="67"/>
      <c r="H112" s="68"/>
      <c r="I112" s="68"/>
      <c r="J112" s="68" t="s">
        <v>14</v>
      </c>
      <c r="K112" s="68">
        <v>8190</v>
      </c>
      <c r="L112" s="60" t="s">
        <v>26</v>
      </c>
    </row>
    <row r="113" spans="1:12" ht="47.25">
      <c r="A113" s="34"/>
      <c r="B113" s="35" t="s">
        <v>17</v>
      </c>
      <c r="C113" s="35" t="s">
        <v>18</v>
      </c>
      <c r="D113" s="35" t="s">
        <v>21</v>
      </c>
      <c r="E113" s="75" t="s">
        <v>27</v>
      </c>
      <c r="F113" s="37"/>
      <c r="G113" s="37"/>
      <c r="H113" s="38"/>
      <c r="I113" s="68"/>
      <c r="J113" s="37" t="s">
        <v>14</v>
      </c>
      <c r="K113" s="38">
        <v>23672</v>
      </c>
      <c r="L113" s="79" t="s">
        <v>28</v>
      </c>
    </row>
    <row r="114" spans="1:12" ht="47.25">
      <c r="A114" s="13"/>
      <c r="B114" s="13">
        <v>600</v>
      </c>
      <c r="C114" s="13">
        <v>60016</v>
      </c>
      <c r="D114" s="13">
        <v>6050</v>
      </c>
      <c r="E114" s="18" t="s">
        <v>177</v>
      </c>
      <c r="F114" s="67"/>
      <c r="G114" s="67"/>
      <c r="H114" s="68"/>
      <c r="I114" s="68"/>
      <c r="J114" s="68" t="s">
        <v>14</v>
      </c>
      <c r="K114" s="68">
        <v>26026.8</v>
      </c>
      <c r="L114" s="79" t="s">
        <v>15</v>
      </c>
    </row>
    <row r="115" spans="1:12" ht="47.25">
      <c r="A115" s="51"/>
      <c r="B115" s="51">
        <v>600</v>
      </c>
      <c r="C115" s="51">
        <v>60078</v>
      </c>
      <c r="D115" s="51">
        <v>6050</v>
      </c>
      <c r="E115" s="54" t="s">
        <v>29</v>
      </c>
      <c r="F115" s="67"/>
      <c r="G115" s="67"/>
      <c r="H115" s="68"/>
      <c r="I115" s="68"/>
      <c r="J115" s="68" t="s">
        <v>14</v>
      </c>
      <c r="K115" s="68">
        <v>45000</v>
      </c>
      <c r="L115" s="60" t="s">
        <v>30</v>
      </c>
    </row>
    <row r="116" spans="1:12" ht="31.5">
      <c r="A116" s="34"/>
      <c r="B116" s="35" t="s">
        <v>19</v>
      </c>
      <c r="C116" s="35" t="s">
        <v>20</v>
      </c>
      <c r="D116" s="35" t="s">
        <v>21</v>
      </c>
      <c r="E116" s="75" t="s">
        <v>31</v>
      </c>
      <c r="F116" s="37"/>
      <c r="G116" s="37"/>
      <c r="H116" s="68"/>
      <c r="I116" s="68"/>
      <c r="J116" s="38" t="s">
        <v>14</v>
      </c>
      <c r="K116" s="38">
        <v>15076.58</v>
      </c>
      <c r="L116" s="113" t="s">
        <v>32</v>
      </c>
    </row>
    <row r="117" spans="1:12" ht="78.75">
      <c r="A117" s="34"/>
      <c r="B117" s="35" t="s">
        <v>19</v>
      </c>
      <c r="C117" s="35" t="s">
        <v>20</v>
      </c>
      <c r="D117" s="35" t="s">
        <v>21</v>
      </c>
      <c r="E117" s="75" t="s">
        <v>33</v>
      </c>
      <c r="F117" s="37"/>
      <c r="G117" s="37"/>
      <c r="H117" s="68"/>
      <c r="I117" s="68"/>
      <c r="J117" s="38" t="s">
        <v>14</v>
      </c>
      <c r="K117" s="38">
        <v>50000</v>
      </c>
      <c r="L117" s="113" t="s">
        <v>15</v>
      </c>
    </row>
    <row r="118" spans="1:12" ht="78.75">
      <c r="A118" s="51"/>
      <c r="B118" s="51">
        <v>700</v>
      </c>
      <c r="C118" s="51">
        <v>70005</v>
      </c>
      <c r="D118" s="51">
        <v>6050</v>
      </c>
      <c r="E118" s="54" t="s">
        <v>34</v>
      </c>
      <c r="F118" s="67"/>
      <c r="G118" s="67"/>
      <c r="H118" s="68"/>
      <c r="I118" s="68"/>
      <c r="J118" s="68"/>
      <c r="K118" s="68">
        <v>55350</v>
      </c>
      <c r="L118" s="60" t="s">
        <v>35</v>
      </c>
    </row>
    <row r="119" spans="1:12" ht="31.5">
      <c r="A119" s="51"/>
      <c r="B119" s="51">
        <v>710</v>
      </c>
      <c r="C119" s="51">
        <v>71035</v>
      </c>
      <c r="D119" s="51">
        <v>6050</v>
      </c>
      <c r="E119" s="76" t="s">
        <v>36</v>
      </c>
      <c r="F119" s="67"/>
      <c r="G119" s="67"/>
      <c r="H119" s="68"/>
      <c r="I119" s="68"/>
      <c r="J119" s="68" t="s">
        <v>14</v>
      </c>
      <c r="K119" s="68">
        <v>39772</v>
      </c>
      <c r="L119" s="60" t="s">
        <v>37</v>
      </c>
    </row>
    <row r="120" spans="1:12" ht="54" customHeight="1">
      <c r="A120" s="51"/>
      <c r="B120" s="51">
        <v>750</v>
      </c>
      <c r="C120" s="51">
        <v>75023</v>
      </c>
      <c r="D120" s="51">
        <v>6050</v>
      </c>
      <c r="E120" s="54" t="s">
        <v>38</v>
      </c>
      <c r="F120" s="67"/>
      <c r="G120" s="67"/>
      <c r="H120" s="68"/>
      <c r="I120" s="68"/>
      <c r="J120" s="68" t="s">
        <v>14</v>
      </c>
      <c r="K120" s="68">
        <v>1666742.29</v>
      </c>
      <c r="L120" s="79" t="s">
        <v>39</v>
      </c>
    </row>
    <row r="121" spans="1:12" ht="55.5" customHeight="1">
      <c r="A121" s="51"/>
      <c r="B121" s="51">
        <v>801</v>
      </c>
      <c r="C121" s="51">
        <v>80101</v>
      </c>
      <c r="D121" s="51">
        <v>6050</v>
      </c>
      <c r="E121" s="54" t="s">
        <v>40</v>
      </c>
      <c r="F121" s="67"/>
      <c r="G121" s="67"/>
      <c r="H121" s="68"/>
      <c r="I121" s="68"/>
      <c r="J121" s="68" t="s">
        <v>14</v>
      </c>
      <c r="K121" s="68">
        <v>16927.5</v>
      </c>
      <c r="L121" s="60" t="s">
        <v>41</v>
      </c>
    </row>
    <row r="122" spans="1:12" ht="63">
      <c r="A122" s="51"/>
      <c r="B122" s="51">
        <v>801</v>
      </c>
      <c r="C122" s="51">
        <v>80104</v>
      </c>
      <c r="D122" s="77" t="s">
        <v>42</v>
      </c>
      <c r="E122" s="74" t="s">
        <v>43</v>
      </c>
      <c r="F122" s="67"/>
      <c r="G122" s="67"/>
      <c r="H122" s="68"/>
      <c r="I122" s="68"/>
      <c r="J122" s="68" t="s">
        <v>14</v>
      </c>
      <c r="K122" s="68">
        <v>80474.86</v>
      </c>
      <c r="L122" s="60" t="s">
        <v>23</v>
      </c>
    </row>
    <row r="123" spans="1:12" ht="31.5">
      <c r="A123" s="51"/>
      <c r="B123" s="51">
        <v>900</v>
      </c>
      <c r="C123" s="51">
        <v>90001</v>
      </c>
      <c r="D123" s="51">
        <v>6050</v>
      </c>
      <c r="E123" s="54" t="s">
        <v>44</v>
      </c>
      <c r="F123" s="67"/>
      <c r="G123" s="67"/>
      <c r="H123" s="68"/>
      <c r="I123" s="68"/>
      <c r="J123" s="68" t="s">
        <v>14</v>
      </c>
      <c r="K123" s="68">
        <v>86864</v>
      </c>
      <c r="L123" s="60" t="s">
        <v>41</v>
      </c>
    </row>
    <row r="124" spans="1:12" ht="53.25" customHeight="1">
      <c r="A124" s="51"/>
      <c r="B124" s="51">
        <v>900</v>
      </c>
      <c r="C124" s="51">
        <v>90015</v>
      </c>
      <c r="D124" s="51">
        <v>6050</v>
      </c>
      <c r="E124" s="54" t="s">
        <v>46</v>
      </c>
      <c r="F124" s="67"/>
      <c r="G124" s="67"/>
      <c r="H124" s="68"/>
      <c r="I124" s="68"/>
      <c r="J124" s="68" t="s">
        <v>14</v>
      </c>
      <c r="K124" s="68">
        <v>5978</v>
      </c>
      <c r="L124" s="79" t="s">
        <v>39</v>
      </c>
    </row>
    <row r="125" spans="1:12" ht="63.75">
      <c r="A125" s="51"/>
      <c r="B125" s="51">
        <v>900</v>
      </c>
      <c r="C125" s="51">
        <v>90015</v>
      </c>
      <c r="D125" s="51">
        <v>6050</v>
      </c>
      <c r="E125" s="54" t="s">
        <v>47</v>
      </c>
      <c r="F125" s="67"/>
      <c r="G125" s="67"/>
      <c r="H125" s="68"/>
      <c r="I125" s="68"/>
      <c r="J125" s="68" t="s">
        <v>14</v>
      </c>
      <c r="K125" s="68">
        <v>6540</v>
      </c>
      <c r="L125" s="79" t="s">
        <v>48</v>
      </c>
    </row>
    <row r="126" spans="1:12" ht="47.25">
      <c r="A126" s="51"/>
      <c r="B126" s="51">
        <v>900</v>
      </c>
      <c r="C126" s="51">
        <v>90015</v>
      </c>
      <c r="D126" s="51">
        <v>6050</v>
      </c>
      <c r="E126" s="54" t="s">
        <v>49</v>
      </c>
      <c r="F126" s="67"/>
      <c r="G126" s="67"/>
      <c r="H126" s="68"/>
      <c r="I126" s="68"/>
      <c r="J126" s="68" t="s">
        <v>14</v>
      </c>
      <c r="K126" s="68">
        <v>8056.5</v>
      </c>
      <c r="L126" s="79" t="s">
        <v>50</v>
      </c>
    </row>
    <row r="127" spans="1:12" ht="63">
      <c r="A127" s="51"/>
      <c r="B127" s="51">
        <v>900</v>
      </c>
      <c r="C127" s="51">
        <v>90015</v>
      </c>
      <c r="D127" s="51">
        <v>6050</v>
      </c>
      <c r="E127" s="54" t="s">
        <v>51</v>
      </c>
      <c r="F127" s="67"/>
      <c r="G127" s="67"/>
      <c r="H127" s="68"/>
      <c r="I127" s="68"/>
      <c r="J127" s="68" t="s">
        <v>14</v>
      </c>
      <c r="K127" s="68">
        <v>8497.3</v>
      </c>
      <c r="L127" s="79" t="s">
        <v>39</v>
      </c>
    </row>
    <row r="128" spans="1:12" ht="63">
      <c r="A128" s="51"/>
      <c r="B128" s="51">
        <v>900</v>
      </c>
      <c r="C128" s="51">
        <v>90015</v>
      </c>
      <c r="D128" s="51">
        <v>6050</v>
      </c>
      <c r="E128" s="54" t="s">
        <v>52</v>
      </c>
      <c r="F128" s="67"/>
      <c r="G128" s="67"/>
      <c r="H128" s="68"/>
      <c r="I128" s="68"/>
      <c r="J128" s="68" t="s">
        <v>14</v>
      </c>
      <c r="K128" s="68">
        <v>7137</v>
      </c>
      <c r="L128" s="79" t="s">
        <v>39</v>
      </c>
    </row>
    <row r="129" spans="1:12" ht="46.5" customHeight="1">
      <c r="A129" s="51"/>
      <c r="B129" s="51">
        <v>900</v>
      </c>
      <c r="C129" s="51">
        <v>90015</v>
      </c>
      <c r="D129" s="51">
        <v>6050</v>
      </c>
      <c r="E129" s="54" t="s">
        <v>156</v>
      </c>
      <c r="F129" s="67"/>
      <c r="G129" s="67"/>
      <c r="H129" s="68"/>
      <c r="I129" s="68"/>
      <c r="J129" s="68" t="s">
        <v>14</v>
      </c>
      <c r="K129" s="68">
        <v>6917</v>
      </c>
      <c r="L129" s="60" t="s">
        <v>39</v>
      </c>
    </row>
    <row r="130" spans="1:12" ht="31.5">
      <c r="A130" s="51"/>
      <c r="B130" s="51">
        <v>900</v>
      </c>
      <c r="C130" s="51">
        <v>90015</v>
      </c>
      <c r="D130" s="51">
        <v>6050</v>
      </c>
      <c r="E130" s="54" t="s">
        <v>53</v>
      </c>
      <c r="F130" s="67"/>
      <c r="G130" s="67"/>
      <c r="H130" s="68"/>
      <c r="I130" s="68"/>
      <c r="J130" s="68" t="s">
        <v>14</v>
      </c>
      <c r="K130" s="68">
        <v>7771.4</v>
      </c>
      <c r="L130" s="60" t="s">
        <v>39</v>
      </c>
    </row>
    <row r="131" spans="1:12" ht="31.5">
      <c r="A131" s="51"/>
      <c r="B131" s="51">
        <v>900</v>
      </c>
      <c r="C131" s="51">
        <v>90015</v>
      </c>
      <c r="D131" s="51">
        <v>6050</v>
      </c>
      <c r="E131" s="54" t="s">
        <v>54</v>
      </c>
      <c r="F131" s="67"/>
      <c r="G131" s="67"/>
      <c r="H131" s="68"/>
      <c r="I131" s="68"/>
      <c r="J131" s="68" t="s">
        <v>14</v>
      </c>
      <c r="K131" s="68">
        <v>17202</v>
      </c>
      <c r="L131" s="60" t="s">
        <v>39</v>
      </c>
    </row>
    <row r="132" spans="1:12" ht="26.25">
      <c r="A132" s="51"/>
      <c r="B132" s="51">
        <v>900</v>
      </c>
      <c r="C132" s="51">
        <v>90015</v>
      </c>
      <c r="D132" s="51">
        <v>6050</v>
      </c>
      <c r="E132" s="53" t="s">
        <v>55</v>
      </c>
      <c r="F132" s="68"/>
      <c r="G132" s="68"/>
      <c r="H132" s="68"/>
      <c r="I132" s="68"/>
      <c r="J132" s="68" t="s">
        <v>14</v>
      </c>
      <c r="K132" s="68">
        <v>7808</v>
      </c>
      <c r="L132" s="60" t="s">
        <v>39</v>
      </c>
    </row>
    <row r="133" spans="1:12" ht="39">
      <c r="A133" s="51"/>
      <c r="B133" s="51">
        <v>900</v>
      </c>
      <c r="C133" s="51">
        <v>90095</v>
      </c>
      <c r="D133" s="51">
        <v>6050</v>
      </c>
      <c r="E133" s="54" t="s">
        <v>56</v>
      </c>
      <c r="F133" s="67"/>
      <c r="G133" s="67"/>
      <c r="H133" s="68"/>
      <c r="I133" s="68"/>
      <c r="J133" s="68" t="s">
        <v>14</v>
      </c>
      <c r="K133" s="68">
        <v>29344.12</v>
      </c>
      <c r="L133" s="60" t="s">
        <v>57</v>
      </c>
    </row>
    <row r="134" spans="1:12" ht="31.5">
      <c r="A134" s="51"/>
      <c r="B134" s="51">
        <v>921</v>
      </c>
      <c r="C134" s="51">
        <v>92120</v>
      </c>
      <c r="D134" s="51">
        <v>6050</v>
      </c>
      <c r="E134" s="54" t="s">
        <v>157</v>
      </c>
      <c r="F134" s="67"/>
      <c r="G134" s="67"/>
      <c r="H134" s="68"/>
      <c r="I134" s="68"/>
      <c r="J134" s="68"/>
      <c r="K134" s="68">
        <v>71004</v>
      </c>
      <c r="L134" s="60" t="s">
        <v>39</v>
      </c>
    </row>
    <row r="135" spans="1:12" ht="78.75">
      <c r="A135" s="51"/>
      <c r="B135" s="51">
        <v>926</v>
      </c>
      <c r="C135" s="51">
        <v>92601</v>
      </c>
      <c r="D135" s="51">
        <v>6050</v>
      </c>
      <c r="E135" s="76" t="s">
        <v>58</v>
      </c>
      <c r="F135" s="67"/>
      <c r="G135" s="67"/>
      <c r="H135" s="68"/>
      <c r="I135" s="68"/>
      <c r="J135" s="202" t="s">
        <v>14</v>
      </c>
      <c r="K135" s="68">
        <v>33013.77</v>
      </c>
      <c r="L135" s="79" t="s">
        <v>45</v>
      </c>
    </row>
    <row r="136" spans="1:12" ht="15.75">
      <c r="A136" s="57"/>
      <c r="B136" s="57"/>
      <c r="C136" s="57"/>
      <c r="D136" s="57"/>
      <c r="E136" s="80" t="s">
        <v>63</v>
      </c>
      <c r="F136" s="58"/>
      <c r="G136" s="58"/>
      <c r="H136" s="58"/>
      <c r="I136" s="58"/>
      <c r="J136" s="58"/>
      <c r="K136" s="59">
        <f>SUM(K111:K135)</f>
        <v>10945167.25</v>
      </c>
      <c r="L136" s="122"/>
    </row>
  </sheetData>
  <mergeCells count="10">
    <mergeCell ref="K1:L2"/>
    <mergeCell ref="E2:I2"/>
    <mergeCell ref="A3:A5"/>
    <mergeCell ref="B3:B5"/>
    <mergeCell ref="C3:C5"/>
    <mergeCell ref="D3:D5"/>
    <mergeCell ref="E3:E5"/>
    <mergeCell ref="H3:J3"/>
    <mergeCell ref="L3:L5"/>
    <mergeCell ref="J4:J5"/>
  </mergeCells>
  <printOptions/>
  <pageMargins left="0.3937007874015748" right="0.1968503937007874" top="0.3937007874015748" bottom="0.5905511811023623" header="0.5118110236220472" footer="0.31496062992125984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Bystrzyca Kłodzka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i Gminy</dc:creator>
  <cp:keywords/>
  <dc:description/>
  <cp:lastModifiedBy>Janina.Gunia</cp:lastModifiedBy>
  <cp:lastPrinted>2014-08-27T10:25:22Z</cp:lastPrinted>
  <dcterms:created xsi:type="dcterms:W3CDTF">2014-02-04T06:55:14Z</dcterms:created>
  <dcterms:modified xsi:type="dcterms:W3CDTF">2014-09-04T12:55:53Z</dcterms:modified>
  <cp:category/>
  <cp:version/>
  <cp:contentType/>
  <cp:contentStatus/>
</cp:coreProperties>
</file>