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5480" windowHeight="8592" tabRatio="349" activeTab="0"/>
  </bookViews>
  <sheets>
    <sheet name="Arkusz1" sheetId="1" r:id="rId1"/>
    <sheet name="Arkusz2" sheetId="2" r:id="rId2"/>
  </sheets>
  <definedNames>
    <definedName name="Excel_BuiltIn_Print_Titles_1_1">#REF!</definedName>
    <definedName name="Excel_BuiltIn_Print_Titles_1_1_1">#REF!</definedName>
    <definedName name="_xlnm.Print_Area" localSheetId="0">'Arkusz1'!$A$1:$AC$70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<sst xmlns="http://schemas.openxmlformats.org/spreadsheetml/2006/main" count="304" uniqueCount="132">
  <si>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</si>
  <si>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</si>
  <si>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</si>
  <si>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</si>
  <si>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</si>
  <si>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</si>
  <si>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</si>
  <si>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</si>
  <si>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</si>
  <si>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</si>
  <si>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realizacja</t>
  </si>
  <si>
    <t>Realizacja UMiG</t>
  </si>
  <si>
    <t>Razem</t>
  </si>
  <si>
    <t>Zakup sprzętu komputerowego</t>
  </si>
  <si>
    <t>zakup</t>
  </si>
  <si>
    <t>II etap realizacji</t>
  </si>
  <si>
    <t>600</t>
  </si>
  <si>
    <t>60013</t>
  </si>
  <si>
    <t>750</t>
  </si>
  <si>
    <t>75023</t>
  </si>
  <si>
    <t>dokumentacja, realizacja</t>
  </si>
  <si>
    <t>Realizacja UMiG- fundusz sołecki</t>
  </si>
  <si>
    <t>700</t>
  </si>
  <si>
    <t>Przebudowa Sali widowiskowej w MGOK w Bystrzycy Kł oraz zakup niezbędnego wyposażenia Sali</t>
  </si>
  <si>
    <t>dokumentacja</t>
  </si>
  <si>
    <t>Realizacja UMiG. Porozumienie z Urzędem Marszałkowskim Województwa Dolnośląskiego o dofinansowanie realizacji zadania</t>
  </si>
  <si>
    <t>Budowa dwóch zatok autobusowych w ciągu drogi wojewódzkiej nr 388 na odcinku Szklarka-Bystrzyca Kłodzka</t>
  </si>
  <si>
    <t>Zmiana sposobu użytkowania i przebudowa budynku produkcyjnego na budynek mieszkalny wielorodzinny w Bystrzycy Kł przy ul. Strażackiej 3, dz.924/2, obręb Centrum</t>
  </si>
  <si>
    <t>70005</t>
  </si>
  <si>
    <t>dokumentacja, projekt, realizacja</t>
  </si>
  <si>
    <t>Budowa oświetlenia drogowego w Starej Bystrzycy ( przy działkach nr 13/1 i 13/2)-2 punkty świetlne</t>
  </si>
  <si>
    <t>Modernizacja budynku SP nr 1 w Bystrzycy Kłodzkiej</t>
  </si>
  <si>
    <t>60095</t>
  </si>
  <si>
    <t>754</t>
  </si>
  <si>
    <t>75412</t>
  </si>
  <si>
    <t>Budowa ścieżki rowerowej w ciągu drogi wojewodzkiej nr 392 na odcinku Bystrzyca Kłodzka - Pławnica</t>
  </si>
  <si>
    <t>Wykaz zadań inwestycyjnych  na  2014 rok</t>
  </si>
  <si>
    <t>Nakłady do 31.12.2013 r.</t>
  </si>
  <si>
    <t>Plan na 2014 rok</t>
  </si>
  <si>
    <t>Zakup gruntów</t>
  </si>
  <si>
    <t>Budowa Sali gimnastycznej wraz z zapleczem socjalnym oraz infrastrukturą techniczną i zagospodarowaniem terenu</t>
  </si>
  <si>
    <t>Budowa oczyszczalni ścieków-WOK Idzików-OŚ</t>
  </si>
  <si>
    <t xml:space="preserve">Wykonanie dokumentacji projektowo-kosztorysowej na remont Małego Rynku w Bystrzycy Kł-sieć kanalizacyjna + droga </t>
  </si>
  <si>
    <t>Realizacja UMiG -fundusz sołecki</t>
  </si>
  <si>
    <t>Zakup odśnieżarko-kosiarki-Nowy Waliszów</t>
  </si>
  <si>
    <t>Zakup odśnieżarki-Międzygórze</t>
  </si>
  <si>
    <t>Zakup wykaszarki z osprzętem-Gorzanów</t>
  </si>
  <si>
    <t>Montaż wiaty przystankowej-Wilkanów</t>
  </si>
  <si>
    <t>Dofinansowanie do lamp solarowych-Stary Waliszów</t>
  </si>
  <si>
    <t>dokumentacja,realizacja</t>
  </si>
  <si>
    <t>Budowa oświetlenia zatok autobusowych w Szklarce</t>
  </si>
  <si>
    <t>Oświetlenie wsi Mostowice</t>
  </si>
  <si>
    <t>Budowa oświetlenia drogowego w Mostowicach</t>
  </si>
  <si>
    <t>Dostawa i montaż lamp hybrydowych</t>
  </si>
  <si>
    <t>Opracowanie dokumentacji na zasilanie z sieci Tauron obiektów w podstrefie Invest Park</t>
  </si>
  <si>
    <t>Budowa wiaty na dz.41/2-Starkówek</t>
  </si>
  <si>
    <t>Budowa wiaty przy WDK  Stary Waliszów</t>
  </si>
  <si>
    <t>Odbudowa muru oporowego na zapleczu budynku przy ul. Górna 1 w Bystrzycy Kł</t>
  </si>
  <si>
    <t>Zakup i wykonanie ogrodzenia WDK-Gorzanów</t>
  </si>
  <si>
    <t>Budowa ogrodzenia WDK-Stara Bystrzyca</t>
  </si>
  <si>
    <t>Ogrodzenie placu zabaw przy świetlicy wiejskiej-Zabłocie</t>
  </si>
  <si>
    <t>Zakup i instalacja pomy c.o</t>
  </si>
  <si>
    <t>Modernizacja Zintegrowanego Ochronnego Systemu Orlickich i Bystrzcykich Gór w związku z podpisaniem umowy z Schengen-zakup auta oraz motopompy dla Wilkanów</t>
  </si>
  <si>
    <t>Zakup samochodu do przewozu osób niepełnosprawnych</t>
  </si>
  <si>
    <t>Zakup samochodu ciężarowego do obsługi imprez</t>
  </si>
  <si>
    <t>Zmiana planu</t>
  </si>
  <si>
    <t>Plan po zmianach</t>
  </si>
  <si>
    <t>11</t>
  </si>
  <si>
    <t>13</t>
  </si>
  <si>
    <t>Realizacja UMiG. Wartość zadania 250.000 zł, w tym 20% udziału gminy, 80 % dofinansowanie z PFRON</t>
  </si>
  <si>
    <t>Budowa oświetlenia drogowego w Ponikwie II etap działka nr 344-PROW</t>
  </si>
  <si>
    <t>010</t>
  </si>
  <si>
    <t>01041</t>
  </si>
  <si>
    <t>Karosacja busa na potrzeby OSP</t>
  </si>
  <si>
    <t>Przebudowa Sali widowiskowej w MGOK w Bystrzycy Kł -zwiększenie mocy przyłączeniowej do sieci elektrycznej</t>
  </si>
  <si>
    <t>Realizacja MGOK</t>
  </si>
  <si>
    <t>Zakup sprzętu do koszenia i sprzątania terenów zielonych-Długopole Zdrój</t>
  </si>
  <si>
    <t>dokumentacja , realizacja</t>
  </si>
  <si>
    <t>Budowa oświetlenia parkowego przy ul. Widokowej w Bystrzycy Kłodzkiej-4 punkty świetlne</t>
  </si>
  <si>
    <t>Oświetlenie punktowe południowo-wschodniego odcinka murów obronnych</t>
  </si>
  <si>
    <t>Zakup BRAMY do sportów kulturystycznych dla klubu Reeves</t>
  </si>
  <si>
    <t xml:space="preserve">Przebudowa budynku MGOK w Bystrzycy Kłodzkiej-III etap </t>
  </si>
  <si>
    <t>aktualizacja dokmentacki kosztorysowej</t>
  </si>
  <si>
    <t>Zakup udziału w nieruchomości w Nowej Łomnicy na potrzeby  świetlicy wiejskiej</t>
  </si>
  <si>
    <t>Realizacja UMiG. Przyznana pomoc finansowa z Samorządu Wojewódzywa Dolnośląskiego w wysokości 42.000 zł.</t>
  </si>
  <si>
    <t>Realizacja UMiG. Planowane złożenie wniosku o dofinansowanie zadania w ramach Dolnośląskiego Funduszu Pomocy Rozwojowej w 2014r.</t>
  </si>
  <si>
    <t>Monitoring na terenie Skate Parku przy SP nr 2 w Bystrzycy Kłodzkiej</t>
  </si>
  <si>
    <t>Zakup bramek aluminowych z atestem dla LZS ,,Łomniczanka" Stara Łomnica</t>
  </si>
  <si>
    <t>Wykonanie 2 pkt. Świetlnych oświetlenie parkowe przy drodze prowadzącej do dz. 1165 przy ul. Norwida 3A w Bystrzycy Kłodzkiej</t>
  </si>
  <si>
    <t>Zakup lekkiego samochodu ratownictwa technicznego z napędem 4x4</t>
  </si>
  <si>
    <t>Wykonanie oświetlenia ulicznego-Ponikwa</t>
  </si>
  <si>
    <t>Remont oświetlenia drogowego odcinka ul. St. Sempołowskiej od skrzyżowania z ul. W.Polskiego do skrzyżowania z ul. H. Sienkiewicza w Bystrzycy Kł</t>
  </si>
  <si>
    <t>Bystrzyca Kłodzka, system fortyfikacji średniowiecznych (XIVw.) prace konserwatorskie oraz roboty budowlane południowo-wschodniego odcinka murów obronnych-IV etap</t>
  </si>
  <si>
    <t>Realizacja UMiG. Zawarta umowa z Ministrem Kultury i Dziedzictwa Narodowego o dof.zadania w ramach programu Dziedzictwo Kulturowe</t>
  </si>
  <si>
    <t>Budowa 1 punktu świetlnego-montaż oprawy z wysięgnikiem na słupie energetycznym przy ul. Górnej 13 w Bystrzycy Kłodzkiej</t>
  </si>
  <si>
    <t>Zakup hydraulicznego zestawu ratowniczego dla OSP w Starym Waliszowie-zadanie dofinansowane w wysokości 50% z Krajowego Systemu Ratowniczo-Gaśniczego</t>
  </si>
  <si>
    <t>WE-Szansa dla Wilkanowa -zakup tablicy multimedialnej z oprogramowaniem-Projekt w ramach Programu Operacyjnego Kapitał Ludzki współfinansowany z EFS-UMWD Wrocław-zajęcia dla zdolnych uczniów oraz zajęcia korekcyjno-kompensacyjne</t>
  </si>
  <si>
    <t xml:space="preserve">Realizacja UMiG. </t>
  </si>
  <si>
    <t>Realizacja UMiG. Złożono wniosek do Fundacji Kłodzka Wstęga Sudetów Lokalna Grupa Działania, który znalazł się na 1 poz.listy rankingowej</t>
  </si>
  <si>
    <t>do WPF</t>
  </si>
  <si>
    <t>dotacja</t>
  </si>
  <si>
    <t>nowe</t>
  </si>
  <si>
    <t>kontunuowane</t>
  </si>
  <si>
    <t>n</t>
  </si>
  <si>
    <t>k</t>
  </si>
  <si>
    <t>d</t>
  </si>
  <si>
    <t>projekt, realizacja</t>
  </si>
  <si>
    <t>Realizacja Szkoła Podstawowa Nr 2</t>
  </si>
  <si>
    <t xml:space="preserve"> </t>
  </si>
  <si>
    <t>Budowa oświetlenia drogowego -9 pkt świetlnych w ciągu drogi powiatowej(dz.114) w Ponikwie-III etap-PROW</t>
  </si>
  <si>
    <t>Wyposażenie placów zabaw we wsiach Długopole Zdrój, Międzygórze i Ponikwa</t>
  </si>
  <si>
    <t>Realizacja UMiG. Umowa z Samorządem Województwa Dolnoślaskiego o przyznanie pomocy w ramach działania 413 Wdrażanie lokalnych strategii rozwoju</t>
  </si>
  <si>
    <t>Opracowanie dokumentacji technicznej uporządkowania kanalizacji ogólnospławowej w Bystrzycy Kłodzkiej w rejonie ul. Kościelnej 5a-23</t>
  </si>
  <si>
    <t>Budowa oświetlenia drogowego przy drodze gminnej dz. nr 125 (boczna od ul. Zamnehofa) w Bystrzycy Kłodzkiej - 2 pkt świetlne</t>
  </si>
  <si>
    <t>Odbudowa muru oporowego na zapleczu budynku przy Plac Szpitalny 3 w Bystrzycy Kłodzkiej</t>
  </si>
  <si>
    <t>Wykonanie robót dodatkowych przy Bramie Wodnej, Rycerskiej-balustrada, uchwyt metalowy, oprawy oświetleniowe</t>
  </si>
  <si>
    <t>Zakup forepianu dla Państwowej Szkoły Muzycznej I stopnia w Bystrzycy Kłodzkiej</t>
  </si>
  <si>
    <t>Zakup 2 małych wiat stadionowych na boisko przy ul. Mickiewicza 14 w Bystrzycy Kłodzkiej</t>
  </si>
  <si>
    <t>Remont ul. St.Sempołowskiej w Bystrzycy Kłodzkiej na odcinku od skrzyżowania z ul.H. Sienkiewicza  do skrzyżowania z ul. Wojska Polskiego</t>
  </si>
  <si>
    <t>60016</t>
  </si>
  <si>
    <t>Wykonanie prac remontowych bieżni sportowej przy SP Nr  2  w Bystrzycy Kł</t>
  </si>
  <si>
    <t>Realizacja SP nr 1 w Bystrzycy Kłodzkiej</t>
  </si>
  <si>
    <t>Ogrodzenie Skate Parku w Bystrzycy Kłodzkiej przy ul. Wojska Polskiego -Szkoła Podstawowa Nr 2</t>
  </si>
  <si>
    <t>Modernizacja stadionu-płyta+trybuny</t>
  </si>
  <si>
    <t>Burmistrza Bystrzycy Kłodzkiej</t>
  </si>
  <si>
    <t xml:space="preserve">załącznik nr 3 do zarządzenia nr 0050.276.2014 </t>
  </si>
  <si>
    <t>Realizacja UMiG. Wsparcie z Funduszu dopłata BGK Warszawa 3.119.973,69</t>
  </si>
  <si>
    <t>Realizacja UMiG. Dofinansowanie POWT CZ-PL 664.632,00</t>
  </si>
  <si>
    <t>Realizacja UMiG. Porozumumienie z Urzędem Marszałkowskim Województwa Dolnośląskiego o dofinansowanie zadania.Projekt RPO 85% wg umowy 363.974,23</t>
  </si>
  <si>
    <t>Realizacja UMiG.Przewidywane dofinansowanie  z Min.Sportu 30% w wysokości 1.621.579</t>
  </si>
  <si>
    <t>Realizacja UMiG. Porozumienie z Urzędem Marszałkowskim Województwa Dolnośląskiego o dofinansowanie zadania 1.704.000,25</t>
  </si>
  <si>
    <t>z dnia 29 sierpnia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</si>
</sst>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/>
    </xf>
    <xf numFmtId="4" fontId="1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vertical="top" wrapText="1"/>
    </xf>
    <xf numFmtId="3" fontId="6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34" borderId="0" xfId="0" applyNumberFormat="1" applyFont="1" applyFill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view="pageBreakPreview" zoomScale="75" zoomScaleSheetLayoutView="75" zoomScalePageLayoutView="50" workbookViewId="0" topLeftCell="A1">
      <selection activeCell="K3" sqref="K3"/>
    </sheetView>
  </sheetViews>
  <sheetFormatPr defaultColWidth="9.140625" defaultRowHeight="12.75"/>
  <cols>
    <col min="1" max="1" width="4.140625" style="1" customWidth="1"/>
    <col min="2" max="2" width="19.00390625" style="57" customWidth="1"/>
    <col min="3" max="3" width="5.140625" style="1" customWidth="1"/>
    <col min="4" max="4" width="6.57421875" style="1" customWidth="1"/>
    <col min="5" max="5" width="9.8515625" style="2" customWidth="1"/>
    <col min="6" max="6" width="11.140625" style="3" customWidth="1"/>
    <col min="7" max="7" width="12.28125" style="3" customWidth="1"/>
    <col min="8" max="8" width="11.28125" style="3" customWidth="1"/>
    <col min="9" max="9" width="10.57421875" style="3" customWidth="1"/>
    <col min="10" max="10" width="11.8515625" style="3" customWidth="1"/>
    <col min="11" max="11" width="11.7109375" style="9" customWidth="1"/>
    <col min="12" max="12" width="13.140625" style="9" customWidth="1"/>
    <col min="13" max="13" width="18.7109375" style="4" customWidth="1"/>
    <col min="14" max="24" width="0" style="1" hidden="1" customWidth="1"/>
    <col min="25" max="26" width="9.140625" style="1" hidden="1" customWidth="1"/>
    <col min="27" max="27" width="11.7109375" style="1" hidden="1" customWidth="1"/>
    <col min="28" max="29" width="9.140625" style="1" hidden="1" customWidth="1"/>
    <col min="30" max="30" width="13.00390625" style="52" customWidth="1"/>
    <col min="31" max="31" width="9.140625" style="1" customWidth="1"/>
    <col min="32" max="32" width="11.28125" style="1" customWidth="1"/>
    <col min="33" max="33" width="13.28125" style="54" customWidth="1"/>
    <col min="34" max="228" width="9.140625" style="1" customWidth="1"/>
  </cols>
  <sheetData>
    <row r="1" spans="7:13" ht="15">
      <c r="G1"/>
      <c r="H1" s="30"/>
      <c r="I1" s="30"/>
      <c r="J1" s="30"/>
      <c r="K1" s="38" t="s">
        <v>125</v>
      </c>
      <c r="L1" s="32"/>
      <c r="M1" s="12"/>
    </row>
    <row r="2" spans="8:13" ht="15">
      <c r="H2" s="30"/>
      <c r="I2" s="30"/>
      <c r="J2" s="30"/>
      <c r="K2" s="38" t="s">
        <v>124</v>
      </c>
      <c r="L2" s="32"/>
      <c r="M2" s="12"/>
    </row>
    <row r="3" spans="8:13" ht="15">
      <c r="H3" s="30"/>
      <c r="I3" s="30"/>
      <c r="J3" s="30"/>
      <c r="K3" s="38" t="s">
        <v>131</v>
      </c>
      <c r="L3" s="32"/>
      <c r="M3" s="12"/>
    </row>
    <row r="4" spans="4:13" ht="13.5">
      <c r="D4" s="5" t="s">
        <v>36</v>
      </c>
      <c r="E4" s="6"/>
      <c r="F4" s="8"/>
      <c r="K4" s="23"/>
      <c r="L4" s="33"/>
      <c r="M4" s="21"/>
    </row>
    <row r="5" spans="1:33" s="11" customFormat="1" ht="12.75">
      <c r="A5" s="68" t="s">
        <v>0</v>
      </c>
      <c r="B5" s="70" t="s">
        <v>1</v>
      </c>
      <c r="C5" s="72" t="s">
        <v>2</v>
      </c>
      <c r="D5" s="72" t="s">
        <v>3</v>
      </c>
      <c r="E5" s="74" t="s">
        <v>4</v>
      </c>
      <c r="F5" s="76" t="s">
        <v>5</v>
      </c>
      <c r="G5" s="76" t="s">
        <v>37</v>
      </c>
      <c r="H5" s="76" t="s">
        <v>38</v>
      </c>
      <c r="I5" s="76" t="s">
        <v>65</v>
      </c>
      <c r="J5" s="76" t="s">
        <v>66</v>
      </c>
      <c r="K5" s="78" t="s">
        <v>6</v>
      </c>
      <c r="L5" s="78"/>
      <c r="M5" s="79" t="s">
        <v>7</v>
      </c>
      <c r="AG5" s="55"/>
    </row>
    <row r="6" spans="1:33" s="11" customFormat="1" ht="27" thickBot="1">
      <c r="A6" s="69"/>
      <c r="B6" s="71"/>
      <c r="C6" s="73"/>
      <c r="D6" s="73"/>
      <c r="E6" s="75"/>
      <c r="F6" s="77"/>
      <c r="G6" s="77"/>
      <c r="H6" s="77"/>
      <c r="I6" s="81"/>
      <c r="J6" s="81"/>
      <c r="K6" s="10" t="s">
        <v>8</v>
      </c>
      <c r="L6" s="34" t="s">
        <v>9</v>
      </c>
      <c r="M6" s="80"/>
      <c r="AG6" s="55"/>
    </row>
    <row r="7" spans="1:33" s="22" customFormat="1" ht="13.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2">
        <v>8</v>
      </c>
      <c r="I7" s="42">
        <v>9</v>
      </c>
      <c r="J7" s="42">
        <v>10</v>
      </c>
      <c r="K7" s="43" t="s">
        <v>67</v>
      </c>
      <c r="L7" s="42">
        <v>12</v>
      </c>
      <c r="M7" s="43" t="s">
        <v>68</v>
      </c>
      <c r="AG7" s="62"/>
    </row>
    <row r="8" spans="1:33" s="22" customFormat="1" ht="118.5" customHeight="1">
      <c r="A8" s="44">
        <v>1</v>
      </c>
      <c r="B8" s="58" t="s">
        <v>70</v>
      </c>
      <c r="C8" s="17" t="s">
        <v>71</v>
      </c>
      <c r="D8" s="17" t="s">
        <v>72</v>
      </c>
      <c r="E8" s="44" t="s">
        <v>106</v>
      </c>
      <c r="F8" s="26">
        <v>41001</v>
      </c>
      <c r="G8" s="26">
        <v>0</v>
      </c>
      <c r="H8" s="26">
        <v>41001</v>
      </c>
      <c r="I8" s="26">
        <v>0</v>
      </c>
      <c r="J8" s="26">
        <f aca="true" t="shared" si="0" ref="J8:J13">H8+I8</f>
        <v>41001</v>
      </c>
      <c r="K8" s="26">
        <f>J8</f>
        <v>41001</v>
      </c>
      <c r="L8" s="26">
        <v>0</v>
      </c>
      <c r="M8" s="46" t="s">
        <v>98</v>
      </c>
      <c r="AD8" s="22" t="s">
        <v>103</v>
      </c>
      <c r="AG8" s="56">
        <f>K8+L8-J8</f>
        <v>0</v>
      </c>
    </row>
    <row r="9" spans="1:33" s="22" customFormat="1" ht="118.5" customHeight="1">
      <c r="A9" s="44">
        <v>2</v>
      </c>
      <c r="B9" s="58" t="s">
        <v>109</v>
      </c>
      <c r="C9" s="17" t="s">
        <v>71</v>
      </c>
      <c r="D9" s="17" t="s">
        <v>72</v>
      </c>
      <c r="E9" s="44" t="s">
        <v>106</v>
      </c>
      <c r="F9" s="26">
        <v>57124</v>
      </c>
      <c r="G9" s="26">
        <v>0</v>
      </c>
      <c r="H9" s="26">
        <v>57124</v>
      </c>
      <c r="I9" s="26">
        <v>0</v>
      </c>
      <c r="J9" s="26">
        <f t="shared" si="0"/>
        <v>57124</v>
      </c>
      <c r="K9" s="26">
        <f>J9</f>
        <v>57124</v>
      </c>
      <c r="L9" s="26">
        <v>0</v>
      </c>
      <c r="M9" s="46" t="s">
        <v>11</v>
      </c>
      <c r="AD9" s="60" t="s">
        <v>103</v>
      </c>
      <c r="AG9" s="56">
        <f aca="true" t="shared" si="1" ref="AG9:AG18">K9+L9-J9</f>
        <v>0</v>
      </c>
    </row>
    <row r="10" spans="1:33" s="22" customFormat="1" ht="141" customHeight="1">
      <c r="A10" s="44">
        <v>3</v>
      </c>
      <c r="B10" s="58" t="s">
        <v>110</v>
      </c>
      <c r="C10" s="17" t="s">
        <v>71</v>
      </c>
      <c r="D10" s="17" t="s">
        <v>72</v>
      </c>
      <c r="E10" s="44" t="s">
        <v>10</v>
      </c>
      <c r="F10" s="26">
        <v>47454</v>
      </c>
      <c r="G10" s="26">
        <v>0</v>
      </c>
      <c r="H10" s="26">
        <v>47454</v>
      </c>
      <c r="I10" s="26">
        <v>0</v>
      </c>
      <c r="J10" s="26">
        <f t="shared" si="0"/>
        <v>47454</v>
      </c>
      <c r="K10" s="26">
        <f>J10</f>
        <v>47454</v>
      </c>
      <c r="L10" s="26">
        <v>0</v>
      </c>
      <c r="M10" s="46" t="s">
        <v>111</v>
      </c>
      <c r="AD10" s="60" t="s">
        <v>103</v>
      </c>
      <c r="AG10" s="56">
        <f t="shared" si="1"/>
        <v>0</v>
      </c>
    </row>
    <row r="11" spans="1:33" s="7" customFormat="1" ht="90" customHeight="1">
      <c r="A11" s="44">
        <v>4</v>
      </c>
      <c r="B11" s="59" t="s">
        <v>35</v>
      </c>
      <c r="C11" s="17" t="s">
        <v>16</v>
      </c>
      <c r="D11" s="17" t="s">
        <v>17</v>
      </c>
      <c r="E11" s="25" t="s">
        <v>29</v>
      </c>
      <c r="F11" s="19">
        <v>288001</v>
      </c>
      <c r="G11" s="19">
        <v>20000</v>
      </c>
      <c r="H11" s="19">
        <v>15689</v>
      </c>
      <c r="I11" s="19">
        <v>0</v>
      </c>
      <c r="J11" s="19">
        <f t="shared" si="0"/>
        <v>15689</v>
      </c>
      <c r="K11" s="26">
        <f>J11</f>
        <v>15689</v>
      </c>
      <c r="L11" s="26">
        <v>0</v>
      </c>
      <c r="M11" s="18" t="s">
        <v>11</v>
      </c>
      <c r="Z11" s="27">
        <f>K11+L11-H11</f>
        <v>0</v>
      </c>
      <c r="AD11" s="53" t="s">
        <v>104</v>
      </c>
      <c r="AG11" s="56">
        <f t="shared" si="1"/>
        <v>0</v>
      </c>
    </row>
    <row r="12" spans="1:33" s="7" customFormat="1" ht="125.25" customHeight="1">
      <c r="A12" s="44">
        <v>5</v>
      </c>
      <c r="B12" s="59" t="s">
        <v>26</v>
      </c>
      <c r="C12" s="17" t="s">
        <v>16</v>
      </c>
      <c r="D12" s="17" t="s">
        <v>17</v>
      </c>
      <c r="E12" s="25" t="s">
        <v>29</v>
      </c>
      <c r="F12" s="19">
        <v>352828</v>
      </c>
      <c r="G12" s="19">
        <v>17589</v>
      </c>
      <c r="H12" s="19">
        <v>335228</v>
      </c>
      <c r="I12" s="19">
        <v>0</v>
      </c>
      <c r="J12" s="19">
        <f t="shared" si="0"/>
        <v>335228</v>
      </c>
      <c r="K12" s="26">
        <v>230891</v>
      </c>
      <c r="L12" s="26">
        <v>104337</v>
      </c>
      <c r="M12" s="18" t="s">
        <v>25</v>
      </c>
      <c r="Z12" s="27">
        <f aca="true" t="shared" si="2" ref="Z12:Z70">K12+L12-H12</f>
        <v>0</v>
      </c>
      <c r="AD12" s="53" t="s">
        <v>104</v>
      </c>
      <c r="AG12" s="56">
        <f t="shared" si="1"/>
        <v>0</v>
      </c>
    </row>
    <row r="13" spans="1:33" s="7" customFormat="1" ht="125.25" customHeight="1">
      <c r="A13" s="44">
        <v>6</v>
      </c>
      <c r="B13" s="59" t="s">
        <v>118</v>
      </c>
      <c r="C13" s="64" t="s">
        <v>16</v>
      </c>
      <c r="D13" s="17" t="s">
        <v>119</v>
      </c>
      <c r="E13" s="25" t="s">
        <v>10</v>
      </c>
      <c r="F13" s="19">
        <v>243115</v>
      </c>
      <c r="G13" s="19">
        <v>0</v>
      </c>
      <c r="H13" s="19">
        <v>243115</v>
      </c>
      <c r="I13" s="19">
        <v>0</v>
      </c>
      <c r="J13" s="19">
        <f t="shared" si="0"/>
        <v>243115</v>
      </c>
      <c r="K13" s="26">
        <f>J13</f>
        <v>243115</v>
      </c>
      <c r="L13" s="26">
        <v>0</v>
      </c>
      <c r="M13" s="18" t="s">
        <v>11</v>
      </c>
      <c r="Z13" s="27"/>
      <c r="AD13" s="63" t="s">
        <v>103</v>
      </c>
      <c r="AG13" s="56"/>
    </row>
    <row r="14" spans="1:33" s="7" customFormat="1" ht="41.25" customHeight="1">
      <c r="A14" s="44">
        <v>7</v>
      </c>
      <c r="B14" s="59" t="s">
        <v>47</v>
      </c>
      <c r="C14" s="17" t="s">
        <v>16</v>
      </c>
      <c r="D14" s="17" t="s">
        <v>32</v>
      </c>
      <c r="E14" s="25" t="s">
        <v>10</v>
      </c>
      <c r="F14" s="19">
        <v>3600</v>
      </c>
      <c r="G14" s="19">
        <v>0</v>
      </c>
      <c r="H14" s="19">
        <v>3600</v>
      </c>
      <c r="I14" s="19">
        <v>0</v>
      </c>
      <c r="J14" s="19">
        <f aca="true" t="shared" si="3" ref="J14:J69">H14+I14</f>
        <v>3600</v>
      </c>
      <c r="K14" s="26">
        <v>3600</v>
      </c>
      <c r="L14" s="26">
        <v>0</v>
      </c>
      <c r="M14" s="18" t="s">
        <v>43</v>
      </c>
      <c r="Z14" s="27">
        <f t="shared" si="2"/>
        <v>0</v>
      </c>
      <c r="AD14" s="53" t="s">
        <v>103</v>
      </c>
      <c r="AG14" s="56">
        <f t="shared" si="1"/>
        <v>0</v>
      </c>
    </row>
    <row r="15" spans="1:33" s="7" customFormat="1" ht="143.25" customHeight="1">
      <c r="A15" s="44">
        <v>8</v>
      </c>
      <c r="B15" s="59" t="s">
        <v>27</v>
      </c>
      <c r="C15" s="17" t="s">
        <v>22</v>
      </c>
      <c r="D15" s="17" t="s">
        <v>28</v>
      </c>
      <c r="E15" s="25" t="s">
        <v>29</v>
      </c>
      <c r="F15" s="19">
        <v>8611210</v>
      </c>
      <c r="G15" s="19">
        <v>110876</v>
      </c>
      <c r="H15" s="19">
        <v>1000000</v>
      </c>
      <c r="I15" s="19">
        <v>0</v>
      </c>
      <c r="J15" s="19">
        <f t="shared" si="3"/>
        <v>1000000</v>
      </c>
      <c r="K15" s="26">
        <v>1000000</v>
      </c>
      <c r="L15" s="26">
        <v>0</v>
      </c>
      <c r="M15" s="18" t="s">
        <v>126</v>
      </c>
      <c r="Z15" s="27">
        <f t="shared" si="2"/>
        <v>0</v>
      </c>
      <c r="AD15" s="53" t="s">
        <v>104</v>
      </c>
      <c r="AG15" s="56">
        <f t="shared" si="1"/>
        <v>0</v>
      </c>
    </row>
    <row r="16" spans="1:33" s="7" customFormat="1" ht="13.5">
      <c r="A16" s="44">
        <v>9</v>
      </c>
      <c r="B16" s="59" t="s">
        <v>39</v>
      </c>
      <c r="C16" s="17" t="s">
        <v>22</v>
      </c>
      <c r="D16" s="17" t="s">
        <v>28</v>
      </c>
      <c r="E16" s="25" t="s">
        <v>14</v>
      </c>
      <c r="F16" s="19">
        <v>50000</v>
      </c>
      <c r="G16" s="19">
        <v>0</v>
      </c>
      <c r="H16" s="19">
        <v>50000</v>
      </c>
      <c r="I16" s="19">
        <v>0</v>
      </c>
      <c r="J16" s="19">
        <f t="shared" si="3"/>
        <v>50000</v>
      </c>
      <c r="K16" s="26">
        <v>50000</v>
      </c>
      <c r="L16" s="26">
        <v>0</v>
      </c>
      <c r="M16" s="18" t="s">
        <v>11</v>
      </c>
      <c r="Z16" s="27">
        <f t="shared" si="2"/>
        <v>0</v>
      </c>
      <c r="AD16" s="53" t="s">
        <v>103</v>
      </c>
      <c r="AG16" s="56">
        <f t="shared" si="1"/>
        <v>0</v>
      </c>
    </row>
    <row r="17" spans="1:33" s="7" customFormat="1" ht="71.25" customHeight="1">
      <c r="A17" s="44">
        <v>10</v>
      </c>
      <c r="B17" s="59" t="s">
        <v>83</v>
      </c>
      <c r="C17" s="17" t="s">
        <v>22</v>
      </c>
      <c r="D17" s="17" t="s">
        <v>28</v>
      </c>
      <c r="E17" s="25" t="s">
        <v>14</v>
      </c>
      <c r="F17" s="19">
        <v>16000</v>
      </c>
      <c r="G17" s="19">
        <v>0</v>
      </c>
      <c r="H17" s="19">
        <v>16000</v>
      </c>
      <c r="I17" s="19">
        <v>0</v>
      </c>
      <c r="J17" s="19">
        <f t="shared" si="3"/>
        <v>16000</v>
      </c>
      <c r="K17" s="26">
        <f>J17</f>
        <v>16000</v>
      </c>
      <c r="L17" s="26">
        <v>0</v>
      </c>
      <c r="M17" s="18" t="s">
        <v>11</v>
      </c>
      <c r="Z17" s="27"/>
      <c r="AD17" s="53" t="s">
        <v>103</v>
      </c>
      <c r="AG17" s="56">
        <f t="shared" si="1"/>
        <v>0</v>
      </c>
    </row>
    <row r="18" spans="1:33" s="7" customFormat="1" ht="27">
      <c r="A18" s="44">
        <v>11</v>
      </c>
      <c r="B18" s="59" t="s">
        <v>13</v>
      </c>
      <c r="C18" s="17" t="s">
        <v>18</v>
      </c>
      <c r="D18" s="17" t="s">
        <v>19</v>
      </c>
      <c r="E18" s="25" t="s">
        <v>14</v>
      </c>
      <c r="F18" s="19">
        <v>15600</v>
      </c>
      <c r="G18" s="19">
        <v>0</v>
      </c>
      <c r="H18" s="19">
        <v>15600</v>
      </c>
      <c r="I18" s="19">
        <v>0</v>
      </c>
      <c r="J18" s="19">
        <f t="shared" si="3"/>
        <v>15600</v>
      </c>
      <c r="K18" s="26">
        <v>15600</v>
      </c>
      <c r="L18" s="26">
        <v>0</v>
      </c>
      <c r="M18" s="18" t="s">
        <v>11</v>
      </c>
      <c r="Z18" s="27">
        <f t="shared" si="2"/>
        <v>0</v>
      </c>
      <c r="AD18" s="53" t="s">
        <v>103</v>
      </c>
      <c r="AG18" s="56">
        <f t="shared" si="1"/>
        <v>0</v>
      </c>
    </row>
    <row r="19" spans="1:33" s="7" customFormat="1" ht="157.5" customHeight="1">
      <c r="A19" s="44">
        <v>12</v>
      </c>
      <c r="B19" s="59" t="s">
        <v>62</v>
      </c>
      <c r="C19" s="17" t="s">
        <v>33</v>
      </c>
      <c r="D19" s="17" t="s">
        <v>34</v>
      </c>
      <c r="E19" s="25" t="s">
        <v>14</v>
      </c>
      <c r="F19" s="19">
        <v>785203</v>
      </c>
      <c r="G19" s="19">
        <v>0</v>
      </c>
      <c r="H19" s="19">
        <v>785203</v>
      </c>
      <c r="I19" s="19">
        <v>0</v>
      </c>
      <c r="J19" s="19">
        <f t="shared" si="3"/>
        <v>785203</v>
      </c>
      <c r="K19" s="26">
        <v>117288</v>
      </c>
      <c r="L19" s="26">
        <v>667915</v>
      </c>
      <c r="M19" s="18" t="s">
        <v>127</v>
      </c>
      <c r="Z19" s="27">
        <f t="shared" si="2"/>
        <v>0</v>
      </c>
      <c r="AD19" s="53" t="s">
        <v>103</v>
      </c>
      <c r="AG19" s="56">
        <f aca="true" t="shared" si="4" ref="AG19:AG69">K19+L19-J19</f>
        <v>0</v>
      </c>
    </row>
    <row r="20" spans="1:33" s="7" customFormat="1" ht="157.5" customHeight="1">
      <c r="A20" s="44">
        <v>13</v>
      </c>
      <c r="B20" s="59" t="s">
        <v>73</v>
      </c>
      <c r="C20" s="17" t="s">
        <v>33</v>
      </c>
      <c r="D20" s="17" t="s">
        <v>34</v>
      </c>
      <c r="E20" s="25" t="s">
        <v>10</v>
      </c>
      <c r="F20" s="19">
        <v>37296</v>
      </c>
      <c r="G20" s="19">
        <v>0</v>
      </c>
      <c r="H20" s="19">
        <v>37296</v>
      </c>
      <c r="I20" s="19">
        <v>2646</v>
      </c>
      <c r="J20" s="19">
        <f t="shared" si="3"/>
        <v>39942</v>
      </c>
      <c r="K20" s="26">
        <f>J20</f>
        <v>39942</v>
      </c>
      <c r="L20" s="26">
        <v>0</v>
      </c>
      <c r="M20" s="18" t="s">
        <v>11</v>
      </c>
      <c r="Z20" s="27"/>
      <c r="AD20" s="53" t="s">
        <v>103</v>
      </c>
      <c r="AG20" s="56">
        <f t="shared" si="4"/>
        <v>0</v>
      </c>
    </row>
    <row r="21" spans="1:33" s="7" customFormat="1" ht="102.75" customHeight="1">
      <c r="A21" s="44">
        <v>14</v>
      </c>
      <c r="B21" s="59" t="s">
        <v>89</v>
      </c>
      <c r="C21" s="17" t="s">
        <v>33</v>
      </c>
      <c r="D21" s="17" t="s">
        <v>34</v>
      </c>
      <c r="E21" s="25" t="s">
        <v>14</v>
      </c>
      <c r="F21" s="19">
        <v>153704</v>
      </c>
      <c r="G21" s="19">
        <v>0</v>
      </c>
      <c r="H21" s="19">
        <v>142000</v>
      </c>
      <c r="I21" s="19">
        <v>0</v>
      </c>
      <c r="J21" s="19">
        <f t="shared" si="3"/>
        <v>142000</v>
      </c>
      <c r="K21" s="26">
        <v>100000</v>
      </c>
      <c r="L21" s="26">
        <v>42000</v>
      </c>
      <c r="M21" s="18" t="s">
        <v>84</v>
      </c>
      <c r="Z21" s="27"/>
      <c r="AD21" s="53" t="s">
        <v>103</v>
      </c>
      <c r="AG21" s="56">
        <f t="shared" si="4"/>
        <v>0</v>
      </c>
    </row>
    <row r="22" spans="1:33" s="7" customFormat="1" ht="132.75" customHeight="1">
      <c r="A22" s="44">
        <v>15</v>
      </c>
      <c r="B22" s="59" t="s">
        <v>95</v>
      </c>
      <c r="C22" s="17" t="s">
        <v>33</v>
      </c>
      <c r="D22" s="17" t="s">
        <v>34</v>
      </c>
      <c r="E22" s="25" t="s">
        <v>14</v>
      </c>
      <c r="F22" s="19">
        <v>58000</v>
      </c>
      <c r="G22" s="19">
        <v>0</v>
      </c>
      <c r="H22" s="19">
        <v>29000</v>
      </c>
      <c r="I22" s="19">
        <v>0</v>
      </c>
      <c r="J22" s="19">
        <f t="shared" si="3"/>
        <v>29000</v>
      </c>
      <c r="K22" s="26">
        <f>J22</f>
        <v>29000</v>
      </c>
      <c r="L22" s="26">
        <v>0</v>
      </c>
      <c r="M22" s="18" t="s">
        <v>11</v>
      </c>
      <c r="Z22" s="27"/>
      <c r="AD22" s="53" t="s">
        <v>103</v>
      </c>
      <c r="AG22" s="56">
        <f t="shared" si="4"/>
        <v>0</v>
      </c>
    </row>
    <row r="23" spans="1:33" ht="34.5" customHeight="1">
      <c r="A23" s="44">
        <v>16</v>
      </c>
      <c r="B23" s="18" t="s">
        <v>61</v>
      </c>
      <c r="C23" s="24">
        <v>801</v>
      </c>
      <c r="D23" s="24">
        <v>80101</v>
      </c>
      <c r="E23" s="25" t="s">
        <v>14</v>
      </c>
      <c r="F23" s="19">
        <v>7782</v>
      </c>
      <c r="G23" s="19">
        <v>0</v>
      </c>
      <c r="H23" s="19">
        <v>7782</v>
      </c>
      <c r="I23" s="19">
        <v>0</v>
      </c>
      <c r="J23" s="19">
        <f t="shared" si="3"/>
        <v>7782</v>
      </c>
      <c r="K23" s="26">
        <v>7782</v>
      </c>
      <c r="L23" s="26">
        <v>0</v>
      </c>
      <c r="M23" s="28" t="s">
        <v>121</v>
      </c>
      <c r="Z23" s="27">
        <f t="shared" si="2"/>
        <v>0</v>
      </c>
      <c r="AD23" s="52" t="s">
        <v>103</v>
      </c>
      <c r="AG23" s="56">
        <f t="shared" si="4"/>
        <v>0</v>
      </c>
    </row>
    <row r="24" spans="1:33" ht="145.5" customHeight="1">
      <c r="A24" s="44">
        <v>17</v>
      </c>
      <c r="B24" s="18" t="s">
        <v>31</v>
      </c>
      <c r="C24" s="24">
        <v>801</v>
      </c>
      <c r="D24" s="24">
        <v>80101</v>
      </c>
      <c r="E24" s="25" t="s">
        <v>10</v>
      </c>
      <c r="F24" s="19">
        <v>485684</v>
      </c>
      <c r="G24" s="19">
        <v>4660</v>
      </c>
      <c r="H24" s="19">
        <v>420894</v>
      </c>
      <c r="I24" s="19">
        <v>-291078</v>
      </c>
      <c r="J24" s="19">
        <f t="shared" si="3"/>
        <v>129816</v>
      </c>
      <c r="K24" s="26">
        <v>0</v>
      </c>
      <c r="L24" s="26">
        <v>129816</v>
      </c>
      <c r="M24" s="37" t="s">
        <v>128</v>
      </c>
      <c r="Z24" s="27">
        <f t="shared" si="2"/>
        <v>-291078</v>
      </c>
      <c r="AD24" s="52" t="s">
        <v>104</v>
      </c>
      <c r="AG24" s="56">
        <f t="shared" si="4"/>
        <v>0</v>
      </c>
    </row>
    <row r="25" spans="1:33" ht="118.5" customHeight="1">
      <c r="A25" s="44">
        <v>18</v>
      </c>
      <c r="B25" s="18" t="s">
        <v>120</v>
      </c>
      <c r="C25" s="24">
        <v>801</v>
      </c>
      <c r="D25" s="24">
        <v>80101</v>
      </c>
      <c r="E25" s="25" t="s">
        <v>10</v>
      </c>
      <c r="F25" s="19">
        <v>16041</v>
      </c>
      <c r="G25" s="19">
        <v>0</v>
      </c>
      <c r="H25" s="19">
        <v>14100</v>
      </c>
      <c r="I25" s="19">
        <v>1941</v>
      </c>
      <c r="J25" s="19">
        <f t="shared" si="3"/>
        <v>16041</v>
      </c>
      <c r="K25" s="26">
        <f>J25</f>
        <v>16041</v>
      </c>
      <c r="L25" s="26">
        <v>0</v>
      </c>
      <c r="M25" s="37" t="s">
        <v>107</v>
      </c>
      <c r="Z25" s="27"/>
      <c r="AD25" s="52" t="s">
        <v>103</v>
      </c>
      <c r="AG25" s="56"/>
    </row>
    <row r="26" spans="1:33" ht="104.25" customHeight="1">
      <c r="A26" s="44">
        <v>19</v>
      </c>
      <c r="B26" s="18" t="s">
        <v>40</v>
      </c>
      <c r="C26" s="24">
        <v>801</v>
      </c>
      <c r="D26" s="24">
        <v>80110</v>
      </c>
      <c r="E26" s="25" t="s">
        <v>15</v>
      </c>
      <c r="F26" s="26">
        <v>5121876</v>
      </c>
      <c r="G26" s="19">
        <v>3710726</v>
      </c>
      <c r="H26" s="19">
        <v>874822</v>
      </c>
      <c r="I26" s="19">
        <v>-152608</v>
      </c>
      <c r="J26" s="19">
        <f t="shared" si="3"/>
        <v>722214</v>
      </c>
      <c r="K26" s="26">
        <v>43371</v>
      </c>
      <c r="L26" s="26">
        <v>678843</v>
      </c>
      <c r="M26" s="28" t="s">
        <v>129</v>
      </c>
      <c r="Z26" s="27">
        <f t="shared" si="2"/>
        <v>-152608</v>
      </c>
      <c r="AD26" s="52" t="s">
        <v>104</v>
      </c>
      <c r="AG26" s="56">
        <f t="shared" si="4"/>
        <v>0</v>
      </c>
    </row>
    <row r="27" spans="1:33" ht="96" customHeight="1">
      <c r="A27" s="44">
        <v>20</v>
      </c>
      <c r="B27" s="18" t="s">
        <v>63</v>
      </c>
      <c r="C27" s="24">
        <v>801</v>
      </c>
      <c r="D27" s="24">
        <v>80113</v>
      </c>
      <c r="E27" s="25" t="s">
        <v>10</v>
      </c>
      <c r="F27" s="26">
        <v>50000</v>
      </c>
      <c r="G27" s="19">
        <v>0</v>
      </c>
      <c r="H27" s="19">
        <v>50000</v>
      </c>
      <c r="I27" s="19">
        <v>0</v>
      </c>
      <c r="J27" s="19">
        <f t="shared" si="3"/>
        <v>50000</v>
      </c>
      <c r="K27" s="26">
        <v>50000</v>
      </c>
      <c r="L27" s="26">
        <v>0</v>
      </c>
      <c r="M27" s="28" t="s">
        <v>69</v>
      </c>
      <c r="Z27" s="27">
        <f t="shared" si="2"/>
        <v>0</v>
      </c>
      <c r="AD27" s="52" t="s">
        <v>103</v>
      </c>
      <c r="AG27" s="56">
        <f t="shared" si="4"/>
        <v>0</v>
      </c>
    </row>
    <row r="28" spans="1:33" ht="219" customHeight="1">
      <c r="A28" s="44">
        <v>21</v>
      </c>
      <c r="B28" s="18" t="s">
        <v>96</v>
      </c>
      <c r="C28" s="24">
        <v>801</v>
      </c>
      <c r="D28" s="24">
        <v>80195</v>
      </c>
      <c r="E28" s="25" t="s">
        <v>14</v>
      </c>
      <c r="F28" s="26">
        <v>4900</v>
      </c>
      <c r="G28" s="19">
        <v>0</v>
      </c>
      <c r="H28" s="19">
        <v>4900</v>
      </c>
      <c r="I28" s="19">
        <v>0</v>
      </c>
      <c r="J28" s="19">
        <f t="shared" si="3"/>
        <v>4900</v>
      </c>
      <c r="K28" s="26">
        <v>4900</v>
      </c>
      <c r="L28" s="26">
        <v>0</v>
      </c>
      <c r="M28" s="28" t="s">
        <v>97</v>
      </c>
      <c r="Z28" s="27">
        <f t="shared" si="2"/>
        <v>0</v>
      </c>
      <c r="AD28" s="52" t="s">
        <v>103</v>
      </c>
      <c r="AG28" s="56">
        <f t="shared" si="4"/>
        <v>0</v>
      </c>
    </row>
    <row r="29" spans="1:33" ht="41.25">
      <c r="A29" s="44">
        <v>22</v>
      </c>
      <c r="B29" s="18" t="s">
        <v>41</v>
      </c>
      <c r="C29" s="24">
        <v>900</v>
      </c>
      <c r="D29" s="24">
        <v>90001</v>
      </c>
      <c r="E29" s="25" t="s">
        <v>10</v>
      </c>
      <c r="F29" s="26">
        <v>40700</v>
      </c>
      <c r="G29" s="19">
        <v>0</v>
      </c>
      <c r="H29" s="19">
        <v>40700</v>
      </c>
      <c r="I29" s="19">
        <v>0</v>
      </c>
      <c r="J29" s="19">
        <f t="shared" si="3"/>
        <v>40700</v>
      </c>
      <c r="K29" s="26">
        <v>40700</v>
      </c>
      <c r="L29" s="26">
        <v>0</v>
      </c>
      <c r="M29" s="28" t="s">
        <v>11</v>
      </c>
      <c r="Z29" s="27">
        <f t="shared" si="2"/>
        <v>0</v>
      </c>
      <c r="AD29" s="52" t="s">
        <v>103</v>
      </c>
      <c r="AG29" s="56">
        <f t="shared" si="4"/>
        <v>0</v>
      </c>
    </row>
    <row r="30" spans="1:33" ht="110.25">
      <c r="A30" s="44">
        <v>23</v>
      </c>
      <c r="B30" s="18" t="s">
        <v>42</v>
      </c>
      <c r="C30" s="24">
        <v>900</v>
      </c>
      <c r="D30" s="24">
        <v>90001</v>
      </c>
      <c r="E30" s="25" t="s">
        <v>24</v>
      </c>
      <c r="F30" s="26">
        <v>200000</v>
      </c>
      <c r="G30" s="19">
        <v>0</v>
      </c>
      <c r="H30" s="19">
        <v>90000</v>
      </c>
      <c r="I30" s="19">
        <v>0</v>
      </c>
      <c r="J30" s="19">
        <f t="shared" si="3"/>
        <v>90000</v>
      </c>
      <c r="K30" s="26">
        <v>90000</v>
      </c>
      <c r="L30" s="26">
        <v>0</v>
      </c>
      <c r="M30" s="28" t="s">
        <v>11</v>
      </c>
      <c r="Z30" s="27">
        <f t="shared" si="2"/>
        <v>0</v>
      </c>
      <c r="AD30" s="52" t="s">
        <v>103</v>
      </c>
      <c r="AG30" s="56">
        <f t="shared" si="4"/>
        <v>0</v>
      </c>
    </row>
    <row r="31" spans="1:33" ht="134.25" customHeight="1">
      <c r="A31" s="44">
        <v>24</v>
      </c>
      <c r="B31" s="18" t="s">
        <v>112</v>
      </c>
      <c r="C31" s="24">
        <v>900</v>
      </c>
      <c r="D31" s="24">
        <v>90001</v>
      </c>
      <c r="E31" s="25" t="s">
        <v>24</v>
      </c>
      <c r="F31" s="26">
        <v>12915</v>
      </c>
      <c r="G31" s="19">
        <v>0</v>
      </c>
      <c r="H31" s="19">
        <v>12915</v>
      </c>
      <c r="I31" s="19">
        <v>0</v>
      </c>
      <c r="J31" s="19">
        <f t="shared" si="3"/>
        <v>12915</v>
      </c>
      <c r="K31" s="26">
        <f>J31</f>
        <v>12915</v>
      </c>
      <c r="L31" s="26">
        <v>0</v>
      </c>
      <c r="M31" s="28" t="s">
        <v>97</v>
      </c>
      <c r="Z31" s="27">
        <f t="shared" si="2"/>
        <v>0</v>
      </c>
      <c r="AD31" s="52" t="s">
        <v>103</v>
      </c>
      <c r="AG31" s="56">
        <f t="shared" si="4"/>
        <v>0</v>
      </c>
    </row>
    <row r="32" spans="1:33" ht="32.25" customHeight="1">
      <c r="A32" s="44">
        <v>25</v>
      </c>
      <c r="B32" s="18" t="s">
        <v>46</v>
      </c>
      <c r="C32" s="24">
        <v>900</v>
      </c>
      <c r="D32" s="24">
        <v>90003</v>
      </c>
      <c r="E32" s="25" t="s">
        <v>10</v>
      </c>
      <c r="F32" s="19">
        <v>1675</v>
      </c>
      <c r="G32" s="19">
        <v>0</v>
      </c>
      <c r="H32" s="19">
        <v>1675</v>
      </c>
      <c r="I32" s="19">
        <v>0</v>
      </c>
      <c r="J32" s="19">
        <f t="shared" si="3"/>
        <v>1675</v>
      </c>
      <c r="K32" s="26">
        <f>J32</f>
        <v>1675</v>
      </c>
      <c r="L32" s="26">
        <v>0</v>
      </c>
      <c r="M32" s="28" t="s">
        <v>21</v>
      </c>
      <c r="Z32" s="27">
        <f t="shared" si="2"/>
        <v>0</v>
      </c>
      <c r="AD32" s="52" t="s">
        <v>103</v>
      </c>
      <c r="AG32" s="56">
        <f t="shared" si="4"/>
        <v>0</v>
      </c>
    </row>
    <row r="33" spans="1:33" ht="36" customHeight="1">
      <c r="A33" s="44">
        <v>26</v>
      </c>
      <c r="B33" s="18" t="s">
        <v>45</v>
      </c>
      <c r="C33" s="24">
        <v>900</v>
      </c>
      <c r="D33" s="24">
        <v>90003</v>
      </c>
      <c r="E33" s="25" t="s">
        <v>10</v>
      </c>
      <c r="F33" s="19">
        <v>10000</v>
      </c>
      <c r="G33" s="19">
        <v>0</v>
      </c>
      <c r="H33" s="19">
        <v>10000</v>
      </c>
      <c r="I33" s="19">
        <v>0</v>
      </c>
      <c r="J33" s="19">
        <f t="shared" si="3"/>
        <v>10000</v>
      </c>
      <c r="K33" s="26">
        <f>H33</f>
        <v>10000</v>
      </c>
      <c r="L33" s="26">
        <v>0</v>
      </c>
      <c r="M33" s="28" t="s">
        <v>21</v>
      </c>
      <c r="Z33" s="27">
        <f t="shared" si="2"/>
        <v>0</v>
      </c>
      <c r="AD33" s="52" t="s">
        <v>103</v>
      </c>
      <c r="AG33" s="56">
        <f t="shared" si="4"/>
        <v>0</v>
      </c>
    </row>
    <row r="34" spans="1:33" ht="41.25">
      <c r="A34" s="44">
        <v>27</v>
      </c>
      <c r="B34" s="18" t="s">
        <v>44</v>
      </c>
      <c r="C34" s="24">
        <v>900</v>
      </c>
      <c r="D34" s="24">
        <v>90003</v>
      </c>
      <c r="E34" s="25" t="s">
        <v>10</v>
      </c>
      <c r="F34" s="19">
        <v>12500</v>
      </c>
      <c r="G34" s="19">
        <v>0</v>
      </c>
      <c r="H34" s="19">
        <v>12500</v>
      </c>
      <c r="I34" s="19">
        <v>0</v>
      </c>
      <c r="J34" s="19">
        <f t="shared" si="3"/>
        <v>12500</v>
      </c>
      <c r="K34" s="26">
        <f>H34</f>
        <v>12500</v>
      </c>
      <c r="L34" s="26">
        <v>0</v>
      </c>
      <c r="M34" s="28" t="s">
        <v>21</v>
      </c>
      <c r="Z34" s="27">
        <f t="shared" si="2"/>
        <v>0</v>
      </c>
      <c r="AD34" s="52" t="s">
        <v>103</v>
      </c>
      <c r="AG34" s="56">
        <f t="shared" si="4"/>
        <v>0</v>
      </c>
    </row>
    <row r="35" spans="1:33" ht="78">
      <c r="A35" s="44">
        <v>28</v>
      </c>
      <c r="B35" s="14" t="s">
        <v>76</v>
      </c>
      <c r="C35" s="13">
        <v>900</v>
      </c>
      <c r="D35" s="13">
        <v>90003</v>
      </c>
      <c r="E35" s="14" t="s">
        <v>14</v>
      </c>
      <c r="F35" s="15">
        <v>6950</v>
      </c>
      <c r="G35" s="15">
        <v>0</v>
      </c>
      <c r="H35" s="15">
        <v>6950</v>
      </c>
      <c r="I35" s="15">
        <v>0</v>
      </c>
      <c r="J35" s="19">
        <f>H35+I35</f>
        <v>6950</v>
      </c>
      <c r="K35" s="16">
        <f>J35</f>
        <v>6950</v>
      </c>
      <c r="L35" s="16">
        <v>0</v>
      </c>
      <c r="M35" s="28" t="s">
        <v>21</v>
      </c>
      <c r="Z35" s="27">
        <f>K35+L35-H35</f>
        <v>0</v>
      </c>
      <c r="AD35" s="52" t="s">
        <v>103</v>
      </c>
      <c r="AG35" s="56">
        <f t="shared" si="4"/>
        <v>0</v>
      </c>
    </row>
    <row r="36" spans="1:33" ht="30.75">
      <c r="A36" s="44">
        <v>29</v>
      </c>
      <c r="B36" s="14" t="s">
        <v>51</v>
      </c>
      <c r="C36" s="13">
        <v>900</v>
      </c>
      <c r="D36" s="13">
        <v>90015</v>
      </c>
      <c r="E36" s="14" t="s">
        <v>10</v>
      </c>
      <c r="F36" s="15">
        <v>5227</v>
      </c>
      <c r="G36" s="15">
        <v>0</v>
      </c>
      <c r="H36" s="15">
        <v>5227</v>
      </c>
      <c r="I36" s="15">
        <v>0</v>
      </c>
      <c r="J36" s="19">
        <f t="shared" si="3"/>
        <v>5227</v>
      </c>
      <c r="K36" s="16">
        <f>H36</f>
        <v>5227</v>
      </c>
      <c r="L36" s="16">
        <v>0</v>
      </c>
      <c r="M36" s="28" t="s">
        <v>21</v>
      </c>
      <c r="Z36" s="27">
        <f t="shared" si="2"/>
        <v>0</v>
      </c>
      <c r="AD36" s="52" t="s">
        <v>103</v>
      </c>
      <c r="AG36" s="56">
        <f t="shared" si="4"/>
        <v>0</v>
      </c>
    </row>
    <row r="37" spans="1:33" ht="49.5" customHeight="1">
      <c r="A37" s="44">
        <v>30</v>
      </c>
      <c r="B37" s="14" t="s">
        <v>90</v>
      </c>
      <c r="C37" s="13">
        <v>900</v>
      </c>
      <c r="D37" s="13">
        <v>90015</v>
      </c>
      <c r="E37" s="14" t="s">
        <v>10</v>
      </c>
      <c r="F37" s="15">
        <v>10568</v>
      </c>
      <c r="G37" s="15">
        <v>0</v>
      </c>
      <c r="H37" s="15">
        <v>10568</v>
      </c>
      <c r="I37" s="15">
        <v>0</v>
      </c>
      <c r="J37" s="19">
        <f t="shared" si="3"/>
        <v>10568</v>
      </c>
      <c r="K37" s="16">
        <f>H37</f>
        <v>10568</v>
      </c>
      <c r="L37" s="16">
        <v>0</v>
      </c>
      <c r="M37" s="28" t="s">
        <v>21</v>
      </c>
      <c r="Z37" s="27">
        <f t="shared" si="2"/>
        <v>0</v>
      </c>
      <c r="AD37" s="52" t="s">
        <v>103</v>
      </c>
      <c r="AG37" s="56">
        <f t="shared" si="4"/>
        <v>0</v>
      </c>
    </row>
    <row r="38" spans="1:33" ht="124.5">
      <c r="A38" s="44">
        <v>31</v>
      </c>
      <c r="B38" s="14" t="s">
        <v>94</v>
      </c>
      <c r="C38" s="13">
        <v>900</v>
      </c>
      <c r="D38" s="13">
        <v>90015</v>
      </c>
      <c r="E38" s="14" t="s">
        <v>10</v>
      </c>
      <c r="F38" s="15">
        <v>7800</v>
      </c>
      <c r="G38" s="15">
        <v>0</v>
      </c>
      <c r="H38" s="15">
        <v>7800</v>
      </c>
      <c r="I38" s="15">
        <v>0</v>
      </c>
      <c r="J38" s="19">
        <f t="shared" si="3"/>
        <v>7800</v>
      </c>
      <c r="K38" s="16">
        <f>J38</f>
        <v>7800</v>
      </c>
      <c r="L38" s="16">
        <v>0</v>
      </c>
      <c r="M38" s="28" t="s">
        <v>11</v>
      </c>
      <c r="Z38" s="27">
        <f t="shared" si="2"/>
        <v>0</v>
      </c>
      <c r="AD38" s="52" t="s">
        <v>103</v>
      </c>
      <c r="AG38" s="56">
        <f t="shared" si="4"/>
        <v>0</v>
      </c>
    </row>
    <row r="39" spans="1:33" ht="140.25">
      <c r="A39" s="44">
        <v>32</v>
      </c>
      <c r="B39" s="14" t="s">
        <v>88</v>
      </c>
      <c r="C39" s="13">
        <v>900</v>
      </c>
      <c r="D39" s="13">
        <v>90015</v>
      </c>
      <c r="E39" s="14" t="s">
        <v>77</v>
      </c>
      <c r="F39" s="15">
        <v>16000</v>
      </c>
      <c r="G39" s="15">
        <v>0</v>
      </c>
      <c r="H39" s="15">
        <v>16000</v>
      </c>
      <c r="I39" s="15">
        <v>0</v>
      </c>
      <c r="J39" s="19">
        <f t="shared" si="3"/>
        <v>16000</v>
      </c>
      <c r="K39" s="16">
        <f>J39</f>
        <v>16000</v>
      </c>
      <c r="L39" s="16">
        <v>0</v>
      </c>
      <c r="M39" s="28" t="s">
        <v>11</v>
      </c>
      <c r="Z39" s="27">
        <f t="shared" si="2"/>
        <v>0</v>
      </c>
      <c r="AD39" s="52" t="s">
        <v>103</v>
      </c>
      <c r="AG39" s="56">
        <f t="shared" si="4"/>
        <v>0</v>
      </c>
    </row>
    <row r="40" spans="1:33" ht="46.5">
      <c r="A40" s="44">
        <v>33</v>
      </c>
      <c r="B40" s="14" t="s">
        <v>48</v>
      </c>
      <c r="C40" s="13">
        <v>900</v>
      </c>
      <c r="D40" s="13">
        <v>90015</v>
      </c>
      <c r="E40" s="14" t="s">
        <v>10</v>
      </c>
      <c r="F40" s="15">
        <v>8000</v>
      </c>
      <c r="G40" s="15">
        <v>0</v>
      </c>
      <c r="H40" s="15">
        <v>8000</v>
      </c>
      <c r="I40" s="15">
        <v>0</v>
      </c>
      <c r="J40" s="19">
        <f t="shared" si="3"/>
        <v>8000</v>
      </c>
      <c r="K40" s="16">
        <v>8000</v>
      </c>
      <c r="L40" s="16">
        <v>0</v>
      </c>
      <c r="M40" s="28" t="s">
        <v>11</v>
      </c>
      <c r="Z40" s="27">
        <f t="shared" si="2"/>
        <v>0</v>
      </c>
      <c r="AD40" s="52" t="s">
        <v>103</v>
      </c>
      <c r="AG40" s="56">
        <f t="shared" si="4"/>
        <v>0</v>
      </c>
    </row>
    <row r="41" spans="1:33" ht="108.75">
      <c r="A41" s="44">
        <v>34</v>
      </c>
      <c r="B41" s="14" t="s">
        <v>30</v>
      </c>
      <c r="C41" s="13">
        <v>900</v>
      </c>
      <c r="D41" s="13">
        <v>90015</v>
      </c>
      <c r="E41" s="14" t="s">
        <v>49</v>
      </c>
      <c r="F41" s="15">
        <v>21796</v>
      </c>
      <c r="G41" s="15">
        <v>2829</v>
      </c>
      <c r="H41" s="15">
        <v>21796</v>
      </c>
      <c r="I41" s="15">
        <v>0</v>
      </c>
      <c r="J41" s="19">
        <f t="shared" si="3"/>
        <v>21796</v>
      </c>
      <c r="K41" s="16">
        <v>21796</v>
      </c>
      <c r="L41" s="16">
        <v>0</v>
      </c>
      <c r="M41" s="28" t="s">
        <v>11</v>
      </c>
      <c r="Z41" s="27">
        <f t="shared" si="2"/>
        <v>0</v>
      </c>
      <c r="AD41" s="52" t="s">
        <v>104</v>
      </c>
      <c r="AG41" s="56">
        <f t="shared" si="4"/>
        <v>0</v>
      </c>
    </row>
    <row r="42" spans="1:33" ht="62.25">
      <c r="A42" s="44">
        <v>35</v>
      </c>
      <c r="B42" s="14" t="s">
        <v>50</v>
      </c>
      <c r="C42" s="13">
        <v>900</v>
      </c>
      <c r="D42" s="13">
        <v>90015</v>
      </c>
      <c r="E42" s="14" t="s">
        <v>10</v>
      </c>
      <c r="F42" s="15">
        <v>27484</v>
      </c>
      <c r="G42" s="15">
        <v>0</v>
      </c>
      <c r="H42" s="15">
        <v>27484</v>
      </c>
      <c r="I42" s="15">
        <v>0</v>
      </c>
      <c r="J42" s="19">
        <f t="shared" si="3"/>
        <v>27484</v>
      </c>
      <c r="K42" s="16">
        <f>J42</f>
        <v>27484</v>
      </c>
      <c r="L42" s="16"/>
      <c r="M42" s="28" t="s">
        <v>11</v>
      </c>
      <c r="Z42" s="27">
        <f t="shared" si="2"/>
        <v>0</v>
      </c>
      <c r="AD42" s="52" t="s">
        <v>103</v>
      </c>
      <c r="AG42" s="56">
        <f t="shared" si="4"/>
        <v>0</v>
      </c>
    </row>
    <row r="43" spans="1:33" ht="46.5">
      <c r="A43" s="44">
        <v>36</v>
      </c>
      <c r="B43" s="14" t="s">
        <v>53</v>
      </c>
      <c r="C43" s="13">
        <v>900</v>
      </c>
      <c r="D43" s="13">
        <v>90015</v>
      </c>
      <c r="E43" s="14" t="s">
        <v>20</v>
      </c>
      <c r="F43" s="15">
        <v>75000</v>
      </c>
      <c r="G43" s="15">
        <v>0</v>
      </c>
      <c r="H43" s="15">
        <v>75000</v>
      </c>
      <c r="I43" s="15">
        <v>0</v>
      </c>
      <c r="J43" s="19">
        <f t="shared" si="3"/>
        <v>75000</v>
      </c>
      <c r="K43" s="16">
        <v>75000</v>
      </c>
      <c r="L43" s="16">
        <v>0</v>
      </c>
      <c r="M43" s="28" t="s">
        <v>11</v>
      </c>
      <c r="Z43" s="27">
        <f t="shared" si="2"/>
        <v>0</v>
      </c>
      <c r="AD43" s="52" t="s">
        <v>103</v>
      </c>
      <c r="AG43" s="56">
        <f t="shared" si="4"/>
        <v>0</v>
      </c>
    </row>
    <row r="44" spans="1:33" ht="62.25">
      <c r="A44" s="44">
        <v>37</v>
      </c>
      <c r="B44" s="14" t="s">
        <v>52</v>
      </c>
      <c r="C44" s="13">
        <v>900</v>
      </c>
      <c r="D44" s="13">
        <v>90015</v>
      </c>
      <c r="E44" s="14" t="s">
        <v>10</v>
      </c>
      <c r="F44" s="15">
        <v>36500</v>
      </c>
      <c r="G44" s="15">
        <v>0</v>
      </c>
      <c r="H44" s="15">
        <v>36500</v>
      </c>
      <c r="I44" s="15">
        <v>0</v>
      </c>
      <c r="J44" s="19">
        <f t="shared" si="3"/>
        <v>36500</v>
      </c>
      <c r="K44" s="16">
        <v>36500</v>
      </c>
      <c r="L44" s="16"/>
      <c r="M44" s="28" t="s">
        <v>11</v>
      </c>
      <c r="Z44" s="27">
        <f t="shared" si="2"/>
        <v>0</v>
      </c>
      <c r="AD44" s="52" t="s">
        <v>103</v>
      </c>
      <c r="AG44" s="56">
        <f t="shared" si="4"/>
        <v>0</v>
      </c>
    </row>
    <row r="45" spans="1:33" ht="145.5" customHeight="1">
      <c r="A45" s="44">
        <v>38</v>
      </c>
      <c r="B45" s="14" t="s">
        <v>91</v>
      </c>
      <c r="C45" s="13">
        <v>900</v>
      </c>
      <c r="D45" s="13">
        <v>90015</v>
      </c>
      <c r="E45" s="14" t="s">
        <v>10</v>
      </c>
      <c r="F45" s="15">
        <v>283713</v>
      </c>
      <c r="G45" s="15">
        <v>0</v>
      </c>
      <c r="H45" s="15">
        <v>52068</v>
      </c>
      <c r="I45" s="15">
        <v>0</v>
      </c>
      <c r="J45" s="19">
        <f t="shared" si="3"/>
        <v>52068</v>
      </c>
      <c r="K45" s="16">
        <f>J45</f>
        <v>52068</v>
      </c>
      <c r="L45" s="16">
        <v>0</v>
      </c>
      <c r="M45" s="28" t="s">
        <v>11</v>
      </c>
      <c r="Z45" s="27">
        <f t="shared" si="2"/>
        <v>0</v>
      </c>
      <c r="AD45" s="52" t="s">
        <v>103</v>
      </c>
      <c r="AG45" s="56">
        <f t="shared" si="4"/>
        <v>0</v>
      </c>
    </row>
    <row r="46" spans="1:33" ht="93">
      <c r="A46" s="44">
        <v>39</v>
      </c>
      <c r="B46" s="14" t="s">
        <v>54</v>
      </c>
      <c r="C46" s="13">
        <v>900</v>
      </c>
      <c r="D46" s="13">
        <v>90015</v>
      </c>
      <c r="E46" s="14" t="s">
        <v>24</v>
      </c>
      <c r="F46" s="15">
        <v>31885</v>
      </c>
      <c r="G46" s="15">
        <v>0</v>
      </c>
      <c r="H46" s="15">
        <v>31885</v>
      </c>
      <c r="I46" s="15">
        <v>0</v>
      </c>
      <c r="J46" s="19">
        <f t="shared" si="3"/>
        <v>31885</v>
      </c>
      <c r="K46" s="16">
        <f>J46</f>
        <v>31885</v>
      </c>
      <c r="L46" s="16">
        <v>0</v>
      </c>
      <c r="M46" s="28" t="s">
        <v>11</v>
      </c>
      <c r="Z46" s="27">
        <f t="shared" si="2"/>
        <v>0</v>
      </c>
      <c r="AD46" s="52" t="s">
        <v>103</v>
      </c>
      <c r="AG46" s="56">
        <f t="shared" si="4"/>
        <v>0</v>
      </c>
    </row>
    <row r="47" spans="1:33" ht="93">
      <c r="A47" s="44">
        <v>40</v>
      </c>
      <c r="B47" s="14" t="s">
        <v>78</v>
      </c>
      <c r="C47" s="13">
        <v>900</v>
      </c>
      <c r="D47" s="13">
        <v>90015</v>
      </c>
      <c r="E47" s="14" t="s">
        <v>24</v>
      </c>
      <c r="F47" s="15">
        <v>85288</v>
      </c>
      <c r="G47" s="15">
        <v>0</v>
      </c>
      <c r="H47" s="15">
        <v>85288</v>
      </c>
      <c r="I47" s="15">
        <v>0</v>
      </c>
      <c r="J47" s="19">
        <f t="shared" si="3"/>
        <v>85288</v>
      </c>
      <c r="K47" s="16">
        <f>J47</f>
        <v>85288</v>
      </c>
      <c r="L47" s="16">
        <v>0</v>
      </c>
      <c r="M47" s="28" t="s">
        <v>11</v>
      </c>
      <c r="Z47" s="27"/>
      <c r="AD47" s="52" t="s">
        <v>103</v>
      </c>
      <c r="AG47" s="56">
        <f t="shared" si="4"/>
        <v>0</v>
      </c>
    </row>
    <row r="48" spans="1:33" ht="124.5">
      <c r="A48" s="44">
        <v>41</v>
      </c>
      <c r="B48" s="14" t="s">
        <v>113</v>
      </c>
      <c r="C48" s="13">
        <v>900</v>
      </c>
      <c r="D48" s="13">
        <v>90015</v>
      </c>
      <c r="E48" s="14" t="s">
        <v>20</v>
      </c>
      <c r="F48" s="15">
        <v>19895</v>
      </c>
      <c r="G48" s="15">
        <v>0</v>
      </c>
      <c r="H48" s="15">
        <v>19895</v>
      </c>
      <c r="I48" s="15">
        <v>0</v>
      </c>
      <c r="J48" s="19">
        <f t="shared" si="3"/>
        <v>19895</v>
      </c>
      <c r="K48" s="16">
        <f>J48</f>
        <v>19895</v>
      </c>
      <c r="L48" s="16">
        <v>0</v>
      </c>
      <c r="M48" s="28" t="s">
        <v>11</v>
      </c>
      <c r="Z48" s="27"/>
      <c r="AD48" s="61" t="s">
        <v>103</v>
      </c>
      <c r="AG48" s="56">
        <f t="shared" si="4"/>
        <v>0</v>
      </c>
    </row>
    <row r="49" spans="1:33" ht="46.5">
      <c r="A49" s="44">
        <v>42</v>
      </c>
      <c r="B49" s="14" t="s">
        <v>55</v>
      </c>
      <c r="C49" s="13">
        <v>900</v>
      </c>
      <c r="D49" s="13">
        <v>90095</v>
      </c>
      <c r="E49" s="14" t="s">
        <v>20</v>
      </c>
      <c r="F49" s="15">
        <v>8200</v>
      </c>
      <c r="G49" s="15">
        <v>0</v>
      </c>
      <c r="H49" s="15">
        <v>8200</v>
      </c>
      <c r="I49" s="15">
        <v>0</v>
      </c>
      <c r="J49" s="19">
        <f t="shared" si="3"/>
        <v>8200</v>
      </c>
      <c r="K49" s="16">
        <v>8200</v>
      </c>
      <c r="L49" s="16">
        <v>0</v>
      </c>
      <c r="M49" s="28" t="s">
        <v>21</v>
      </c>
      <c r="Z49" s="27">
        <f t="shared" si="2"/>
        <v>0</v>
      </c>
      <c r="AD49" s="52" t="s">
        <v>103</v>
      </c>
      <c r="AG49" s="56">
        <f t="shared" si="4"/>
        <v>0</v>
      </c>
    </row>
    <row r="50" spans="1:33" ht="46.5">
      <c r="A50" s="44">
        <v>43</v>
      </c>
      <c r="B50" s="14" t="s">
        <v>56</v>
      </c>
      <c r="C50" s="13">
        <v>900</v>
      </c>
      <c r="D50" s="13">
        <v>90095</v>
      </c>
      <c r="E50" s="14" t="s">
        <v>20</v>
      </c>
      <c r="F50" s="15">
        <v>25000</v>
      </c>
      <c r="G50" s="15">
        <v>14697</v>
      </c>
      <c r="H50" s="15">
        <v>10000</v>
      </c>
      <c r="I50" s="15">
        <v>0</v>
      </c>
      <c r="J50" s="19">
        <f t="shared" si="3"/>
        <v>10000</v>
      </c>
      <c r="K50" s="16">
        <v>10000</v>
      </c>
      <c r="L50" s="16">
        <v>0</v>
      </c>
      <c r="M50" s="29" t="s">
        <v>21</v>
      </c>
      <c r="Z50" s="27">
        <f t="shared" si="2"/>
        <v>0</v>
      </c>
      <c r="AD50" s="52" t="s">
        <v>104</v>
      </c>
      <c r="AG50" s="56">
        <f t="shared" si="4"/>
        <v>0</v>
      </c>
    </row>
    <row r="51" spans="1:33" ht="78">
      <c r="A51" s="44">
        <v>44</v>
      </c>
      <c r="B51" s="14" t="s">
        <v>57</v>
      </c>
      <c r="C51" s="13">
        <v>900</v>
      </c>
      <c r="D51" s="13">
        <v>90095</v>
      </c>
      <c r="E51" s="14" t="s">
        <v>24</v>
      </c>
      <c r="F51" s="15">
        <v>86754</v>
      </c>
      <c r="G51" s="15">
        <v>0</v>
      </c>
      <c r="H51" s="15">
        <v>86754</v>
      </c>
      <c r="I51" s="15">
        <v>0</v>
      </c>
      <c r="J51" s="19">
        <f t="shared" si="3"/>
        <v>86754</v>
      </c>
      <c r="K51" s="16">
        <f>J51</f>
        <v>86754</v>
      </c>
      <c r="L51" s="16">
        <v>0</v>
      </c>
      <c r="M51" s="29" t="s">
        <v>11</v>
      </c>
      <c r="Z51" s="27">
        <f t="shared" si="2"/>
        <v>0</v>
      </c>
      <c r="AD51" s="52" t="s">
        <v>103</v>
      </c>
      <c r="AG51" s="56">
        <f t="shared" si="4"/>
        <v>0</v>
      </c>
    </row>
    <row r="52" spans="1:33" ht="93">
      <c r="A52" s="44">
        <v>45</v>
      </c>
      <c r="B52" s="14" t="s">
        <v>114</v>
      </c>
      <c r="C52" s="13">
        <v>900</v>
      </c>
      <c r="D52" s="13">
        <v>90095</v>
      </c>
      <c r="E52" s="14" t="s">
        <v>24</v>
      </c>
      <c r="F52" s="15">
        <v>5535</v>
      </c>
      <c r="G52" s="15">
        <v>0</v>
      </c>
      <c r="H52" s="15">
        <v>5535</v>
      </c>
      <c r="I52" s="15">
        <v>0</v>
      </c>
      <c r="J52" s="19">
        <f t="shared" si="3"/>
        <v>5535</v>
      </c>
      <c r="K52" s="16">
        <f>J52</f>
        <v>5535</v>
      </c>
      <c r="L52" s="16">
        <v>0</v>
      </c>
      <c r="M52" s="29" t="s">
        <v>11</v>
      </c>
      <c r="Z52" s="27"/>
      <c r="AD52" s="52" t="s">
        <v>103</v>
      </c>
      <c r="AG52" s="56">
        <f t="shared" si="4"/>
        <v>0</v>
      </c>
    </row>
    <row r="53" spans="1:33" ht="46.5">
      <c r="A53" s="44">
        <v>46</v>
      </c>
      <c r="B53" s="14" t="s">
        <v>58</v>
      </c>
      <c r="C53" s="13">
        <v>921</v>
      </c>
      <c r="D53" s="13">
        <v>92109</v>
      </c>
      <c r="E53" s="14" t="s">
        <v>10</v>
      </c>
      <c r="F53" s="15">
        <v>3540</v>
      </c>
      <c r="G53" s="15">
        <v>0</v>
      </c>
      <c r="H53" s="15">
        <v>3540</v>
      </c>
      <c r="I53" s="15">
        <v>0</v>
      </c>
      <c r="J53" s="19">
        <f t="shared" si="3"/>
        <v>3540</v>
      </c>
      <c r="K53" s="16">
        <v>3540</v>
      </c>
      <c r="L53" s="16">
        <v>0</v>
      </c>
      <c r="M53" s="29" t="s">
        <v>21</v>
      </c>
      <c r="Z53" s="27">
        <f t="shared" si="2"/>
        <v>0</v>
      </c>
      <c r="AD53" s="52" t="s">
        <v>103</v>
      </c>
      <c r="AG53" s="56">
        <f t="shared" si="4"/>
        <v>0</v>
      </c>
    </row>
    <row r="54" spans="1:33" ht="46.5">
      <c r="A54" s="44">
        <v>47</v>
      </c>
      <c r="B54" s="14" t="s">
        <v>59</v>
      </c>
      <c r="C54" s="13">
        <v>921</v>
      </c>
      <c r="D54" s="13">
        <v>92109</v>
      </c>
      <c r="E54" s="14" t="s">
        <v>10</v>
      </c>
      <c r="F54" s="15">
        <v>8000</v>
      </c>
      <c r="G54" s="15">
        <v>0</v>
      </c>
      <c r="H54" s="15">
        <v>8000</v>
      </c>
      <c r="I54" s="15">
        <v>0</v>
      </c>
      <c r="J54" s="19">
        <f t="shared" si="3"/>
        <v>8000</v>
      </c>
      <c r="K54" s="16">
        <v>8000</v>
      </c>
      <c r="L54" s="16">
        <v>0</v>
      </c>
      <c r="M54" s="29" t="s">
        <v>21</v>
      </c>
      <c r="Z54" s="27">
        <f t="shared" si="2"/>
        <v>0</v>
      </c>
      <c r="AD54" s="52" t="s">
        <v>103</v>
      </c>
      <c r="AG54" s="56">
        <f t="shared" si="4"/>
        <v>0</v>
      </c>
    </row>
    <row r="55" spans="1:33" ht="62.25">
      <c r="A55" s="44">
        <v>48</v>
      </c>
      <c r="B55" s="14" t="s">
        <v>60</v>
      </c>
      <c r="C55" s="13">
        <v>921</v>
      </c>
      <c r="D55" s="13">
        <v>92109</v>
      </c>
      <c r="E55" s="14" t="s">
        <v>10</v>
      </c>
      <c r="F55" s="15">
        <v>9055</v>
      </c>
      <c r="G55" s="15">
        <v>0</v>
      </c>
      <c r="H55" s="15">
        <v>9055</v>
      </c>
      <c r="I55" s="15">
        <v>0</v>
      </c>
      <c r="J55" s="19">
        <f t="shared" si="3"/>
        <v>9055</v>
      </c>
      <c r="K55" s="16">
        <v>9055</v>
      </c>
      <c r="L55" s="16">
        <v>0</v>
      </c>
      <c r="M55" s="29" t="s">
        <v>21</v>
      </c>
      <c r="Z55" s="27">
        <f t="shared" si="2"/>
        <v>0</v>
      </c>
      <c r="AD55" s="52" t="s">
        <v>103</v>
      </c>
      <c r="AG55" s="56">
        <f t="shared" si="4"/>
        <v>0</v>
      </c>
    </row>
    <row r="56" spans="1:33" ht="46.5">
      <c r="A56" s="44">
        <v>49</v>
      </c>
      <c r="B56" s="14" t="s">
        <v>64</v>
      </c>
      <c r="C56" s="13">
        <v>921</v>
      </c>
      <c r="D56" s="13">
        <v>92109</v>
      </c>
      <c r="E56" s="14" t="s">
        <v>10</v>
      </c>
      <c r="F56" s="15">
        <v>20000</v>
      </c>
      <c r="G56" s="15">
        <v>0</v>
      </c>
      <c r="H56" s="15">
        <v>20000</v>
      </c>
      <c r="I56" s="15">
        <v>0</v>
      </c>
      <c r="J56" s="19">
        <f t="shared" si="3"/>
        <v>20000</v>
      </c>
      <c r="K56" s="16">
        <v>20000</v>
      </c>
      <c r="L56" s="16">
        <v>0</v>
      </c>
      <c r="M56" s="29" t="s">
        <v>11</v>
      </c>
      <c r="Z56" s="27">
        <f>K56+L56-H56</f>
        <v>0</v>
      </c>
      <c r="AD56" s="52" t="s">
        <v>105</v>
      </c>
      <c r="AG56" s="56">
        <f t="shared" si="4"/>
        <v>0</v>
      </c>
    </row>
    <row r="57" spans="1:33" ht="108.75">
      <c r="A57" s="44">
        <v>50</v>
      </c>
      <c r="B57" s="14" t="s">
        <v>74</v>
      </c>
      <c r="C57" s="13">
        <v>921</v>
      </c>
      <c r="D57" s="13">
        <v>92109</v>
      </c>
      <c r="E57" s="14" t="s">
        <v>10</v>
      </c>
      <c r="F57" s="15">
        <v>42912</v>
      </c>
      <c r="G57" s="15">
        <v>0</v>
      </c>
      <c r="H57" s="15">
        <v>42912</v>
      </c>
      <c r="I57" s="15">
        <v>0</v>
      </c>
      <c r="J57" s="19">
        <f t="shared" si="3"/>
        <v>42912</v>
      </c>
      <c r="K57" s="16">
        <f aca="true" t="shared" si="5" ref="K57:K65">J57</f>
        <v>42912</v>
      </c>
      <c r="L57" s="16">
        <v>0</v>
      </c>
      <c r="M57" s="29" t="s">
        <v>75</v>
      </c>
      <c r="Z57" s="27"/>
      <c r="AD57" s="52" t="s">
        <v>105</v>
      </c>
      <c r="AG57" s="56">
        <f t="shared" si="4"/>
        <v>0</v>
      </c>
    </row>
    <row r="58" spans="1:33" ht="172.5" customHeight="1">
      <c r="A58" s="44">
        <v>51</v>
      </c>
      <c r="B58" s="14" t="s">
        <v>23</v>
      </c>
      <c r="C58" s="13">
        <v>921</v>
      </c>
      <c r="D58" s="36">
        <v>92109</v>
      </c>
      <c r="E58" s="14" t="s">
        <v>10</v>
      </c>
      <c r="F58" s="15">
        <v>2387556</v>
      </c>
      <c r="G58" s="15">
        <v>7520</v>
      </c>
      <c r="H58" s="15">
        <v>2311426</v>
      </c>
      <c r="I58" s="15">
        <v>-1506</v>
      </c>
      <c r="J58" s="19">
        <f t="shared" si="3"/>
        <v>2309920</v>
      </c>
      <c r="K58" s="16">
        <v>605920</v>
      </c>
      <c r="L58" s="16">
        <v>1704000</v>
      </c>
      <c r="M58" s="37" t="s">
        <v>130</v>
      </c>
      <c r="Z58" s="27">
        <f aca="true" t="shared" si="6" ref="Z58:Z69">K58+L58-H58</f>
        <v>-1506</v>
      </c>
      <c r="AD58" s="52" t="s">
        <v>104</v>
      </c>
      <c r="AG58" s="56">
        <f t="shared" si="4"/>
        <v>0</v>
      </c>
    </row>
    <row r="59" spans="1:33" ht="123.75">
      <c r="A59" s="44">
        <v>52</v>
      </c>
      <c r="B59" s="14" t="s">
        <v>81</v>
      </c>
      <c r="C59" s="13">
        <v>921</v>
      </c>
      <c r="D59" s="36">
        <v>92109</v>
      </c>
      <c r="E59" s="14" t="s">
        <v>82</v>
      </c>
      <c r="F59" s="15">
        <v>503369</v>
      </c>
      <c r="G59" s="15">
        <v>0</v>
      </c>
      <c r="H59" s="15">
        <v>503369</v>
      </c>
      <c r="I59" s="15">
        <v>0</v>
      </c>
      <c r="J59" s="19">
        <f t="shared" si="3"/>
        <v>503369</v>
      </c>
      <c r="K59" s="16">
        <f t="shared" si="5"/>
        <v>503369</v>
      </c>
      <c r="L59" s="16">
        <v>0</v>
      </c>
      <c r="M59" s="37" t="s">
        <v>85</v>
      </c>
      <c r="Z59" s="27">
        <f t="shared" si="6"/>
        <v>0</v>
      </c>
      <c r="AD59" s="52" t="s">
        <v>103</v>
      </c>
      <c r="AG59" s="56">
        <f t="shared" si="4"/>
        <v>0</v>
      </c>
    </row>
    <row r="60" spans="1:33" ht="172.5" customHeight="1">
      <c r="A60" s="44">
        <v>53</v>
      </c>
      <c r="B60" s="14" t="s">
        <v>79</v>
      </c>
      <c r="C60" s="13">
        <v>921</v>
      </c>
      <c r="D60" s="36">
        <v>92120</v>
      </c>
      <c r="E60" s="14" t="s">
        <v>20</v>
      </c>
      <c r="F60" s="15">
        <v>300228</v>
      </c>
      <c r="G60" s="15">
        <v>0</v>
      </c>
      <c r="H60" s="15">
        <v>300228</v>
      </c>
      <c r="I60" s="15">
        <v>-15985</v>
      </c>
      <c r="J60" s="19">
        <f t="shared" si="3"/>
        <v>284243</v>
      </c>
      <c r="K60" s="16">
        <f t="shared" si="5"/>
        <v>284243</v>
      </c>
      <c r="L60" s="16">
        <v>0</v>
      </c>
      <c r="M60" s="37" t="s">
        <v>11</v>
      </c>
      <c r="Z60" s="27">
        <f t="shared" si="6"/>
        <v>-15985</v>
      </c>
      <c r="AD60" s="52" t="s">
        <v>103</v>
      </c>
      <c r="AG60" s="56">
        <f t="shared" si="4"/>
        <v>0</v>
      </c>
    </row>
    <row r="61" spans="1:33" ht="172.5" customHeight="1">
      <c r="A61" s="44">
        <v>54</v>
      </c>
      <c r="B61" s="14" t="s">
        <v>92</v>
      </c>
      <c r="C61" s="13">
        <v>921</v>
      </c>
      <c r="D61" s="36">
        <v>92120</v>
      </c>
      <c r="E61" s="14" t="s">
        <v>10</v>
      </c>
      <c r="F61" s="48">
        <v>200000</v>
      </c>
      <c r="G61" s="48">
        <v>0</v>
      </c>
      <c r="H61" s="48">
        <v>200000</v>
      </c>
      <c r="I61" s="48">
        <v>0</v>
      </c>
      <c r="J61" s="49">
        <f t="shared" si="3"/>
        <v>200000</v>
      </c>
      <c r="K61" s="50">
        <v>0</v>
      </c>
      <c r="L61" s="50">
        <v>200000</v>
      </c>
      <c r="M61" s="51" t="s">
        <v>93</v>
      </c>
      <c r="Z61" s="27"/>
      <c r="AD61" s="52" t="s">
        <v>103</v>
      </c>
      <c r="AG61" s="56">
        <f t="shared" si="4"/>
        <v>0</v>
      </c>
    </row>
    <row r="62" spans="1:33" ht="172.5" customHeight="1">
      <c r="A62" s="44">
        <v>55</v>
      </c>
      <c r="B62" s="14" t="s">
        <v>115</v>
      </c>
      <c r="C62" s="13">
        <v>921</v>
      </c>
      <c r="D62" s="36">
        <v>92120</v>
      </c>
      <c r="E62" s="14" t="s">
        <v>10</v>
      </c>
      <c r="F62" s="48">
        <v>9228</v>
      </c>
      <c r="G62" s="48">
        <v>0</v>
      </c>
      <c r="H62" s="48">
        <v>9228</v>
      </c>
      <c r="I62" s="48">
        <v>0</v>
      </c>
      <c r="J62" s="49">
        <f t="shared" si="3"/>
        <v>9228</v>
      </c>
      <c r="K62" s="50">
        <f>J62</f>
        <v>9228</v>
      </c>
      <c r="L62" s="50">
        <v>0</v>
      </c>
      <c r="M62" s="51" t="s">
        <v>11</v>
      </c>
      <c r="Z62" s="27"/>
      <c r="AD62" s="52" t="s">
        <v>103</v>
      </c>
      <c r="AG62" s="56">
        <f t="shared" si="4"/>
        <v>0</v>
      </c>
    </row>
    <row r="63" spans="1:33" ht="172.5" customHeight="1">
      <c r="A63" s="44">
        <v>56</v>
      </c>
      <c r="B63" s="14" t="s">
        <v>116</v>
      </c>
      <c r="C63" s="13">
        <v>921</v>
      </c>
      <c r="D63" s="36">
        <v>92195</v>
      </c>
      <c r="E63" s="14" t="s">
        <v>14</v>
      </c>
      <c r="F63" s="48">
        <v>50000</v>
      </c>
      <c r="G63" s="48">
        <v>0</v>
      </c>
      <c r="H63" s="48">
        <v>50000</v>
      </c>
      <c r="I63" s="48">
        <v>0</v>
      </c>
      <c r="J63" s="49">
        <f>H63+I63</f>
        <v>50000</v>
      </c>
      <c r="K63" s="50">
        <f>J63</f>
        <v>50000</v>
      </c>
      <c r="L63" s="50">
        <v>0</v>
      </c>
      <c r="M63" s="51" t="s">
        <v>11</v>
      </c>
      <c r="Z63" s="27"/>
      <c r="AD63" s="52" t="s">
        <v>103</v>
      </c>
      <c r="AG63" s="56">
        <f>K63+L63-J63</f>
        <v>0</v>
      </c>
    </row>
    <row r="64" spans="1:33" ht="62.25">
      <c r="A64" s="44">
        <v>57</v>
      </c>
      <c r="B64" s="14" t="s">
        <v>80</v>
      </c>
      <c r="C64" s="13">
        <v>926</v>
      </c>
      <c r="D64" s="36">
        <v>92601</v>
      </c>
      <c r="E64" s="14" t="s">
        <v>14</v>
      </c>
      <c r="F64" s="48">
        <v>4920</v>
      </c>
      <c r="G64" s="48">
        <v>0</v>
      </c>
      <c r="H64" s="48">
        <v>4920</v>
      </c>
      <c r="I64" s="48">
        <v>0</v>
      </c>
      <c r="J64" s="49">
        <f t="shared" si="3"/>
        <v>4920</v>
      </c>
      <c r="K64" s="50">
        <f t="shared" si="5"/>
        <v>4920</v>
      </c>
      <c r="L64" s="50">
        <v>0</v>
      </c>
      <c r="M64" s="51" t="s">
        <v>11</v>
      </c>
      <c r="Z64" s="27">
        <f t="shared" si="6"/>
        <v>0</v>
      </c>
      <c r="AD64" s="52" t="s">
        <v>103</v>
      </c>
      <c r="AG64" s="56">
        <f t="shared" si="4"/>
        <v>0</v>
      </c>
    </row>
    <row r="65" spans="1:33" ht="62.25">
      <c r="A65" s="44">
        <v>58</v>
      </c>
      <c r="B65" s="14" t="s">
        <v>86</v>
      </c>
      <c r="C65" s="13">
        <v>926</v>
      </c>
      <c r="D65" s="36">
        <v>92601</v>
      </c>
      <c r="E65" s="14" t="s">
        <v>10</v>
      </c>
      <c r="F65" s="48">
        <v>10000</v>
      </c>
      <c r="G65" s="48">
        <v>0</v>
      </c>
      <c r="H65" s="48">
        <v>10000</v>
      </c>
      <c r="I65" s="48">
        <v>0</v>
      </c>
      <c r="J65" s="49">
        <f t="shared" si="3"/>
        <v>10000</v>
      </c>
      <c r="K65" s="50">
        <f t="shared" si="5"/>
        <v>10000</v>
      </c>
      <c r="L65" s="50">
        <v>0</v>
      </c>
      <c r="M65" s="51" t="s">
        <v>107</v>
      </c>
      <c r="Z65" s="27">
        <f t="shared" si="6"/>
        <v>0</v>
      </c>
      <c r="AD65" s="52" t="s">
        <v>108</v>
      </c>
      <c r="AG65" s="56">
        <f t="shared" si="4"/>
        <v>0</v>
      </c>
    </row>
    <row r="66" spans="1:33" ht="78">
      <c r="A66" s="44">
        <v>59</v>
      </c>
      <c r="B66" s="14" t="s">
        <v>117</v>
      </c>
      <c r="C66" s="13">
        <v>926</v>
      </c>
      <c r="D66" s="36">
        <v>92601</v>
      </c>
      <c r="E66" s="14" t="s">
        <v>14</v>
      </c>
      <c r="F66" s="48">
        <v>11233</v>
      </c>
      <c r="G66" s="48">
        <v>0</v>
      </c>
      <c r="H66" s="48">
        <v>11233</v>
      </c>
      <c r="I66" s="48">
        <v>0</v>
      </c>
      <c r="J66" s="49">
        <f t="shared" si="3"/>
        <v>11233</v>
      </c>
      <c r="K66" s="50">
        <f>J66</f>
        <v>11233</v>
      </c>
      <c r="L66" s="50">
        <v>0</v>
      </c>
      <c r="M66" s="51" t="s">
        <v>11</v>
      </c>
      <c r="Z66" s="27"/>
      <c r="AD66" s="52" t="s">
        <v>103</v>
      </c>
      <c r="AG66" s="56">
        <f t="shared" si="4"/>
        <v>0</v>
      </c>
    </row>
    <row r="67" spans="1:33" ht="78">
      <c r="A67" s="44">
        <v>60</v>
      </c>
      <c r="B67" s="14" t="s">
        <v>87</v>
      </c>
      <c r="C67" s="13">
        <v>926</v>
      </c>
      <c r="D67" s="36">
        <v>92601</v>
      </c>
      <c r="E67" s="14" t="s">
        <v>14</v>
      </c>
      <c r="F67" s="48">
        <v>10851</v>
      </c>
      <c r="G67" s="48">
        <v>0</v>
      </c>
      <c r="H67" s="48">
        <v>10851</v>
      </c>
      <c r="I67" s="48">
        <v>0</v>
      </c>
      <c r="J67" s="49">
        <f>H67+I67</f>
        <v>10851</v>
      </c>
      <c r="K67" s="50">
        <f>J67</f>
        <v>10851</v>
      </c>
      <c r="L67" s="50">
        <v>0</v>
      </c>
      <c r="M67" s="51" t="s">
        <v>11</v>
      </c>
      <c r="Z67" s="27">
        <f>K67+L67-H67</f>
        <v>0</v>
      </c>
      <c r="AD67" s="52" t="s">
        <v>103</v>
      </c>
      <c r="AG67" s="56">
        <f>K67+L67-J67</f>
        <v>0</v>
      </c>
    </row>
    <row r="68" spans="1:33" ht="93">
      <c r="A68" s="44">
        <v>61</v>
      </c>
      <c r="B68" s="14" t="s">
        <v>122</v>
      </c>
      <c r="C68" s="13">
        <v>926</v>
      </c>
      <c r="D68" s="36">
        <v>92601</v>
      </c>
      <c r="E68" s="14" t="s">
        <v>10</v>
      </c>
      <c r="F68" s="48">
        <v>15850</v>
      </c>
      <c r="G68" s="48">
        <v>0</v>
      </c>
      <c r="H68" s="48">
        <v>12850</v>
      </c>
      <c r="I68" s="48">
        <v>3000</v>
      </c>
      <c r="J68" s="49">
        <f>H68+I68</f>
        <v>15850</v>
      </c>
      <c r="K68" s="50">
        <f>J68</f>
        <v>15850</v>
      </c>
      <c r="L68" s="50">
        <v>0</v>
      </c>
      <c r="M68" s="51" t="s">
        <v>11</v>
      </c>
      <c r="Z68" s="27"/>
      <c r="AD68" s="52" t="s">
        <v>103</v>
      </c>
      <c r="AG68" s="56">
        <f>K68+L68-J68</f>
        <v>0</v>
      </c>
    </row>
    <row r="69" spans="1:33" ht="46.5">
      <c r="A69" s="44">
        <v>62</v>
      </c>
      <c r="B69" s="14" t="s">
        <v>123</v>
      </c>
      <c r="C69" s="13">
        <v>926</v>
      </c>
      <c r="D69" s="36">
        <v>92601</v>
      </c>
      <c r="E69" s="14" t="s">
        <v>10</v>
      </c>
      <c r="F69" s="48">
        <v>15690</v>
      </c>
      <c r="G69" s="48">
        <v>0</v>
      </c>
      <c r="H69" s="48">
        <v>21279</v>
      </c>
      <c r="I69" s="48">
        <v>-5589</v>
      </c>
      <c r="J69" s="49">
        <f t="shared" si="3"/>
        <v>15690</v>
      </c>
      <c r="K69" s="50">
        <f>J69</f>
        <v>15690</v>
      </c>
      <c r="L69" s="50">
        <v>0</v>
      </c>
      <c r="M69" s="51" t="s">
        <v>11</v>
      </c>
      <c r="Z69" s="27">
        <f t="shared" si="6"/>
        <v>-5589</v>
      </c>
      <c r="AD69" s="52" t="s">
        <v>103</v>
      </c>
      <c r="AG69" s="56">
        <f t="shared" si="4"/>
        <v>0</v>
      </c>
    </row>
    <row r="70" spans="1:27" ht="15">
      <c r="A70" s="65" t="s">
        <v>12</v>
      </c>
      <c r="B70" s="66"/>
      <c r="C70" s="66"/>
      <c r="D70" s="66"/>
      <c r="E70" s="67"/>
      <c r="F70" s="47">
        <f aca="true" t="shared" si="7" ref="F70:L70">SUM(F8:F69)</f>
        <v>21088236</v>
      </c>
      <c r="G70" s="47">
        <f t="shared" si="7"/>
        <v>3888897</v>
      </c>
      <c r="H70" s="47">
        <f t="shared" si="7"/>
        <v>8402439</v>
      </c>
      <c r="I70" s="47">
        <f t="shared" si="7"/>
        <v>-459179</v>
      </c>
      <c r="J70" s="47">
        <f t="shared" si="7"/>
        <v>7943260</v>
      </c>
      <c r="K70" s="47">
        <f t="shared" si="7"/>
        <v>4416349</v>
      </c>
      <c r="L70" s="47">
        <f t="shared" si="7"/>
        <v>3526911</v>
      </c>
      <c r="M70" s="45"/>
      <c r="Z70" s="27">
        <f t="shared" si="2"/>
        <v>-459179</v>
      </c>
      <c r="AA70" s="31">
        <f>K70+L70</f>
        <v>7943260</v>
      </c>
    </row>
    <row r="71" spans="1:34" ht="13.5">
      <c r="A71" s="35"/>
      <c r="J71" s="3" t="s">
        <v>108</v>
      </c>
      <c r="AC71" s="39">
        <f>K70+L70</f>
        <v>7943260</v>
      </c>
      <c r="AF71" s="39">
        <f>H70+I70-J70</f>
        <v>0</v>
      </c>
      <c r="AG71" s="56">
        <f>J70</f>
        <v>7943260</v>
      </c>
      <c r="AH71" s="39">
        <f>J70-AG71</f>
        <v>0</v>
      </c>
    </row>
    <row r="72" spans="13:33" ht="13.5">
      <c r="M72" s="20"/>
      <c r="AG72" s="56">
        <v>7943260</v>
      </c>
    </row>
    <row r="73" spans="32:33" ht="13.5">
      <c r="AF73" s="39">
        <f>L70+K70</f>
        <v>7943260</v>
      </c>
      <c r="AG73" s="56">
        <f>AG72-AG71</f>
        <v>0</v>
      </c>
    </row>
    <row r="74" ht="13.5">
      <c r="AF74" s="39">
        <f>AF73-J70</f>
        <v>0</v>
      </c>
    </row>
    <row r="76" spans="13:33" ht="13.5">
      <c r="M76" s="20"/>
      <c r="AG76" s="56">
        <f>J70-K70-L70</f>
        <v>0</v>
      </c>
    </row>
    <row r="79" ht="13.5">
      <c r="K79" s="9" t="s">
        <v>99</v>
      </c>
    </row>
    <row r="81" spans="9:11" ht="13.5">
      <c r="I81" s="3">
        <f>J56+J57</f>
        <v>62912</v>
      </c>
      <c r="K81" s="9" t="s">
        <v>100</v>
      </c>
    </row>
    <row r="82" spans="9:11" ht="13.5">
      <c r="I82" s="3">
        <f>J8+J14+J16+J17+J18+J20+J21+J22+J23+J28+J29+J32+J33+J34+J35+J36+J37+J38+J39+J40+J42+J43+J44+J45+J46+J47+J49+J51+J53+J54+J55+J59+J60+J61+J64+J19+J27+J30+J65+J69+J9+J10+J48+J52+J62+J66+J31+J63+J67+J13+J25+J68</f>
        <v>3335685</v>
      </c>
      <c r="K82" s="9" t="s">
        <v>101</v>
      </c>
    </row>
    <row r="83" spans="9:11" ht="13.5">
      <c r="I83" s="3">
        <f>J11+J12+J15+J24+J26+J41+J50+J58</f>
        <v>4544663</v>
      </c>
      <c r="K83" s="9" t="s">
        <v>102</v>
      </c>
    </row>
    <row r="84" ht="13.5">
      <c r="I84" s="3">
        <f>I83+I82+I81</f>
        <v>7943260</v>
      </c>
    </row>
    <row r="85" ht="13.5">
      <c r="I85" s="3">
        <f>J70-I84</f>
        <v>0</v>
      </c>
    </row>
  </sheetData>
  <sheetProtection/>
  <mergeCells count="13">
    <mergeCell ref="F5:F6"/>
    <mergeCell ref="G5:G6"/>
    <mergeCell ref="H5:H6"/>
    <mergeCell ref="K5:L5"/>
    <mergeCell ref="M5:M6"/>
    <mergeCell ref="I5:I6"/>
    <mergeCell ref="J5:J6"/>
    <mergeCell ref="A70:E70"/>
    <mergeCell ref="A5:A6"/>
    <mergeCell ref="B5:B6"/>
    <mergeCell ref="C5:C6"/>
    <mergeCell ref="D5:D6"/>
    <mergeCell ref="E5:E6"/>
  </mergeCells>
  <printOptions/>
  <pageMargins left="0.24" right="0.25" top="0.4" bottom="0.33" header="0.3" footer="0.16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2014-09-10T07:23:12Z</cp:lastPrinted>
  <dcterms:created xsi:type="dcterms:W3CDTF">2012-09-13T11:08:29Z</dcterms:created>
  <dcterms:modified xsi:type="dcterms:W3CDTF">2014-09-19T11:45:37Z</dcterms:modified>
  <cp:category/>
  <cp:version/>
  <cp:contentType/>
  <cp:contentStatus/>
</cp:coreProperties>
</file>