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28" windowWidth="15480" windowHeight="8532" tabRatio="349" activeTab="0"/>
  </bookViews>
  <sheets>
    <sheet name="Arkusz1" sheetId="1" r:id="rId1"/>
    <sheet name="Arkusz2" sheetId="2" r:id="rId2"/>
  </sheets>
  <definedNames>
    <definedName name="Excel_BuiltIn_Print_Titles_1_1">#REF!</definedName>
    <definedName name="Excel_BuiltIn_Print_Titles_1_1_1">#REF!</definedName>
    <definedName name="_xlnm.Print_Area" localSheetId="0">'Arkusz1'!$A$1:$M$115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<sst xmlns="http://schemas.openxmlformats.org/spreadsheetml/2006/main" count="520" uniqueCount="188">
  <si>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</si>
  <si>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</si>
  <si>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</si>
  <si>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</si>
  <si>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</si>
  <si>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</si>
  <si>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</si>
  <si>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</si>
  <si>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</si>
  <si>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</si>
  <si>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realizacja</t>
  </si>
  <si>
    <t>Realizacja UMiG</t>
  </si>
  <si>
    <t>Razem</t>
  </si>
  <si>
    <t>Zakup sprzętu komputerowego</t>
  </si>
  <si>
    <t>zakup</t>
  </si>
  <si>
    <t>II etap realizacji</t>
  </si>
  <si>
    <t>600</t>
  </si>
  <si>
    <t>60013</t>
  </si>
  <si>
    <t>750</t>
  </si>
  <si>
    <t>75023</t>
  </si>
  <si>
    <t>dokumentacja, realizacja</t>
  </si>
  <si>
    <t>Realizacja UMiG- fundusz sołecki</t>
  </si>
  <si>
    <t>700</t>
  </si>
  <si>
    <t>Przebudowa Sali widowiskowej w MGOK w Bystrzycy Kł oraz zakup niezbędnego wyposażenia Sali</t>
  </si>
  <si>
    <t>dokumentacja</t>
  </si>
  <si>
    <t>Budowa dwóch zatok autobusowych w ciągu drogi wojewódzkiej nr 388 na odcinku Szklarka-Bystrzyca Kłodzka</t>
  </si>
  <si>
    <t>Zmiana sposobu użytkowania i przebudowa budynku produkcyjnego na budynek mieszkalny wielorodzinny w Bystrzycy Kł przy ul. Strażackiej 3, dz.924/2, obręb Centrum</t>
  </si>
  <si>
    <t>70005</t>
  </si>
  <si>
    <t>dokumentacja, projekt, realizacja</t>
  </si>
  <si>
    <t>Budowa oświetlenia drogowego w Starej Bystrzycy ( przy działkach nr 13/1 i 13/2)-2 punkty świetlne</t>
  </si>
  <si>
    <t>Modernizacja budynku SP nr 1 w Bystrzycy Kłodzkiej</t>
  </si>
  <si>
    <t>60095</t>
  </si>
  <si>
    <t>754</t>
  </si>
  <si>
    <t>75412</t>
  </si>
  <si>
    <t>Wykaz zadań inwestycyjnych  na  2014 rok</t>
  </si>
  <si>
    <t>Nakłady do 31.12.2013 r.</t>
  </si>
  <si>
    <t>Plan na 2014 rok</t>
  </si>
  <si>
    <t>Zakup gruntów</t>
  </si>
  <si>
    <t>Budowa Sali gimnastycznej wraz z zapleczem socjalnym oraz infrastrukturą techniczną i zagospodarowaniem terenu</t>
  </si>
  <si>
    <t xml:space="preserve">Wykonanie dokumentacji projektowo-kosztorysowej na remont Małego Rynku w Bystrzycy Kł-sieć kanalizacyjna + droga </t>
  </si>
  <si>
    <t>Realizacja UMiG -fundusz sołecki</t>
  </si>
  <si>
    <t>Zakup odśnieżarko-kosiarki-Nowy Waliszów</t>
  </si>
  <si>
    <t>Zakup odśnieżarki-Międzygórze</t>
  </si>
  <si>
    <t>Zakup wykaszarki z osprzętem-Gorzanów</t>
  </si>
  <si>
    <t>Montaż wiaty przystankowej-Wilkanów</t>
  </si>
  <si>
    <t>Dofinansowanie do lamp solarowych-Stary Waliszów</t>
  </si>
  <si>
    <t>dokumentacja,realizacja</t>
  </si>
  <si>
    <t>Budowa oświetlenia zatok autobusowych w Szklarce</t>
  </si>
  <si>
    <t>Oświetlenie wsi Mostowice</t>
  </si>
  <si>
    <t>Budowa oświetlenia drogowego w Mostowicach</t>
  </si>
  <si>
    <t>Dostawa i montaż lamp hybrydowych</t>
  </si>
  <si>
    <t>Opracowanie dokumentacji na zasilanie z sieci Tauron obiektów w podstrefie Invest Park</t>
  </si>
  <si>
    <t>Budowa wiaty na dz.41/2-Starkówek</t>
  </si>
  <si>
    <t>Budowa wiaty przy WDK  Stary Waliszów</t>
  </si>
  <si>
    <t>Odbudowa muru oporowego na zapleczu budynku przy ul. Górna 1 w Bystrzycy Kł</t>
  </si>
  <si>
    <t>Zakup i wykonanie ogrodzenia WDK-Gorzanów</t>
  </si>
  <si>
    <t>Budowa ogrodzenia WDK-Stara Bystrzyca</t>
  </si>
  <si>
    <t>Ogrodzenie placu zabaw przy świetlicy wiejskiej-Zabłocie</t>
  </si>
  <si>
    <t>Zakup i instalacja pomy c.o</t>
  </si>
  <si>
    <t>Modernizacja Zintegrowanego Ochronnego Systemu Orlickich i Bystrzcykich Gór w związku z podpisaniem umowy z Schengen-zakup auta oraz motopompy dla Wilkanów</t>
  </si>
  <si>
    <t>Zakup samochodu do przewozu osób niepełnosprawnych</t>
  </si>
  <si>
    <t>Zakup samochodu ciężarowego do obsługi imprez</t>
  </si>
  <si>
    <t>Zmiana planu</t>
  </si>
  <si>
    <t>Plan po zmianach</t>
  </si>
  <si>
    <t>11</t>
  </si>
  <si>
    <t>13</t>
  </si>
  <si>
    <t>Realizacja UMiG. Wartość zadania 250.000 zł, w tym 20% udziału gminy, 80 % dofinansowanie z PFRON</t>
  </si>
  <si>
    <t>Budowa oświetlenia drogowego w Ponikwie II etap działka nr 344-PROW</t>
  </si>
  <si>
    <t>010</t>
  </si>
  <si>
    <t>01041</t>
  </si>
  <si>
    <t>Karosacja busa na potrzeby OSP</t>
  </si>
  <si>
    <t>Przebudowa Sali widowiskowej w MGOK w Bystrzycy Kł -zwiększenie mocy przyłączeniowej do sieci elektrycznej</t>
  </si>
  <si>
    <t>Realizacja MGOK</t>
  </si>
  <si>
    <t>Zakup sprzętu do koszenia i sprzątania terenów zielonych-Długopole Zdrój</t>
  </si>
  <si>
    <t>dokumentacja , realizacja</t>
  </si>
  <si>
    <t>Budowa oświetlenia parkowego przy ul. Widokowej w Bystrzycy Kłodzkiej-4 punkty świetlne</t>
  </si>
  <si>
    <t>Oświetlenie punktowe południowo-wschodniego odcinka murów obronnych</t>
  </si>
  <si>
    <t>Zakup BRAMY do sportów kulturystycznych dla klubu Reeves</t>
  </si>
  <si>
    <t xml:space="preserve">Przebudowa budynku MGOK w Bystrzycy Kłodzkiej-III etap </t>
  </si>
  <si>
    <t>aktualizacja dokmentacki kosztorysowej</t>
  </si>
  <si>
    <t>Zakup udziału w nieruchomości w Nowej Łomnicy na potrzeby  świetlicy wiejskiej</t>
  </si>
  <si>
    <t>Realizacja UMiG. Przyznana pomoc finansowa z Samorządu Wojewódzywa Dolnośląskiego w wysokości 42.000 zł.</t>
  </si>
  <si>
    <t>Realizacja UMiG. Planowane złożenie wniosku o dofinansowanie zadania w ramach Dolnośląskiego Funduszu Pomocy Rozwojowej w 2014r.</t>
  </si>
  <si>
    <t>Monitoring na terenie Skate Parku przy SP nr 2 w Bystrzycy Kłodzkiej</t>
  </si>
  <si>
    <t>Zakup bramek aluminowych z atestem dla LZS ,,Łomniczanka" Stara Łomnica</t>
  </si>
  <si>
    <t>Wykonanie 2 pkt. Świetlnych oświetlenie parkowe przy drodze prowadzącej do dz. 1165 przy ul. Norwida 3A w Bystrzycy Kłodzkiej</t>
  </si>
  <si>
    <t>Zakup lekkiego samochodu ratownictwa technicznego z napędem 4x4</t>
  </si>
  <si>
    <t>Wykonanie oświetlenia ulicznego-Ponikwa</t>
  </si>
  <si>
    <t>Remont oświetlenia drogowego odcinka ul. St. Sempołowskiej od skrzyżowania z ul. W.Polskiego do skrzyżowania z ul. H. Sienkiewicza w Bystrzycy Kł</t>
  </si>
  <si>
    <t>Bystrzyca Kłodzka, system fortyfikacji średniowiecznych (XIVw.) prace konserwatorskie oraz roboty budowlane południowo-wschodniego odcinka murów obronnych-IV etap</t>
  </si>
  <si>
    <t>Realizacja UMiG. Zawarta umowa z Ministrem Kultury i Dziedzictwa Narodowego o dof.zadania w ramach programu Dziedzictwo Kulturowe</t>
  </si>
  <si>
    <t>Budowa 1 punktu świetlnego-montaż oprawy z wysięgnikiem na słupie energetycznym przy ul. Górnej 13 w Bystrzycy Kłodzkiej</t>
  </si>
  <si>
    <t>Zakup hydraulicznego zestawu ratowniczego dla OSP w Starym Waliszowie-zadanie dofinansowane w wysokości 50% z Krajowego Systemu Ratowniczo-Gaśniczego</t>
  </si>
  <si>
    <t>WE-Szansa dla Wilkanowa -zakup tablicy multimedialnej z oprogramowaniem-Projekt w ramach Programu Operacyjnego Kapitał Ludzki współfinansowany z EFS-UMWD Wrocław-zajęcia dla zdolnych uczniów oraz zajęcia korekcyjno-kompensacyjne</t>
  </si>
  <si>
    <t xml:space="preserve">Realizacja UMiG. </t>
  </si>
  <si>
    <t>Realizacja UMiG. Złożono wniosek do Fundacji Kłodzka Wstęga Sudetów Lokalna Grupa Działania, który znalazł się na 1 poz.listy rankingowej</t>
  </si>
  <si>
    <t>do WPF</t>
  </si>
  <si>
    <t>dotacja</t>
  </si>
  <si>
    <t>nowe</t>
  </si>
  <si>
    <t>kontunuowane</t>
  </si>
  <si>
    <t>n</t>
  </si>
  <si>
    <t>k</t>
  </si>
  <si>
    <t>d</t>
  </si>
  <si>
    <t>projekt, realizacja</t>
  </si>
  <si>
    <t>Realizacja Szkoła Podstawowa Nr 2</t>
  </si>
  <si>
    <t xml:space="preserve"> </t>
  </si>
  <si>
    <t>Budowa oświetlenia drogowego -9 pkt świetlnych w ciągu drogi powiatowej(dz.114) w Ponikwie-III etap-PROW</t>
  </si>
  <si>
    <t>Wyposażenie placów zabaw we wsiach Długopole Zdrój, Międzygórze i Ponikwa</t>
  </si>
  <si>
    <t>Opracowanie dokumentacji technicznej uporządkowania kanalizacji ogólnospławowej w Bystrzycy Kłodzkiej w rejonie ul. Kościelnej 5a-23</t>
  </si>
  <si>
    <t>Budowa oświetlenia drogowego przy drodze gminnej dz. nr 125 (boczna od ul. Zamnehofa) w Bystrzycy Kłodzkiej - 2 pkt świetlne</t>
  </si>
  <si>
    <t>Odbudowa muru oporowego na zapleczu budynku przy Plac Szpitalny 3 w Bystrzycy Kłodzkiej</t>
  </si>
  <si>
    <t>Wykonanie robót dodatkowych przy Bramie Wodnej, Rycerskiej-balustrada, uchwyt metalowy, oprawy oświetleniowe</t>
  </si>
  <si>
    <t>Zakup forepianu dla Państwowej Szkoły Muzycznej I stopnia w Bystrzycy Kłodzkiej</t>
  </si>
  <si>
    <t>Zakup 2 małych wiat stadionowych na boisko przy ul. Mickiewicza 14 w Bystrzycy Kłodzkiej</t>
  </si>
  <si>
    <t>Remont ul. St.Sempołowskiej w Bystrzycy Kłodzkiej na odcinku od skrzyżowania z ul.H. Sienkiewicza  do skrzyżowania z ul. Wojska Polskiego</t>
  </si>
  <si>
    <t>60016</t>
  </si>
  <si>
    <t>Wykonanie prac remontowych bieżni sportowej przy SP Nr  2  w Bystrzycy Kł</t>
  </si>
  <si>
    <t>Realizacja SP nr 1 w Bystrzycy Kłodzkiej</t>
  </si>
  <si>
    <t>Ogrodzenie Skate Parku w Bystrzycy Kłodzkiej przy ul. Wojska Polskiego -Szkoła Podstawowa Nr 2</t>
  </si>
  <si>
    <t>Modernizacja stadionu-płyta+trybuny</t>
  </si>
  <si>
    <t>Realizacja UMiG. Wsparcie z Funduszu dopłata BGK Warszawa 3.119.973,69</t>
  </si>
  <si>
    <t>Realizacja UMiG. Dofinansowanie POWT CZ-PL 664.632,00</t>
  </si>
  <si>
    <t>Realizacja UMiG. Porozumumienie z Urzędem Marszałkowskim Województwa Dolnośląskiego o dofinansowanie zadania.Projekt RPO 85% wg umowy 363.974,23</t>
  </si>
  <si>
    <t>Realizacja UMiG.Przewidywane dofinansowanie  z Min.Sportu 30% w wysokości 1.621.579</t>
  </si>
  <si>
    <t>Realizacja UMiG. Porozumienie z Urzędem Marszałkowskim Województwa Dolnośląskiego o dofinansowanie realizacji zadania-45%</t>
  </si>
  <si>
    <t>Realizacja UMiG.Województwo Dolnoślaskie dofinansowanie 40% wartości zadania</t>
  </si>
  <si>
    <t xml:space="preserve">Realizacja UMiG.Województwo Dolnoślaskie dofinansowanie 45% wartości zadania </t>
  </si>
  <si>
    <t>Remont chodnika ul.Polna w Bystrzycy Kłodzkiej</t>
  </si>
  <si>
    <t>Rozbudowa drogi w Wilkanowie I etap</t>
  </si>
  <si>
    <t>60017</t>
  </si>
  <si>
    <t>Remont drogi gminnej w Piotrowicach dz. nr 99</t>
  </si>
  <si>
    <t>Remont lokalu ,,Pod Makami" na potrzeby Infromacji Turystycznej</t>
  </si>
  <si>
    <t>630</t>
  </si>
  <si>
    <t>63003</t>
  </si>
  <si>
    <t>dokumentacja techniczna</t>
  </si>
  <si>
    <t>70004</t>
  </si>
  <si>
    <t>Remont boiska WSE Stary Waliszów</t>
  </si>
  <si>
    <t>Przystosowanie pomieszczeń po byłym warsztacie krawieckim na cele socjalne dla uczestników CIS</t>
  </si>
  <si>
    <t>Remont dachu i obróbki blacharskie-CIS</t>
  </si>
  <si>
    <t>Wymiana instalacji co w budynku Ośrodka Pomocy Społecznej-1 pion</t>
  </si>
  <si>
    <t>Realizacja Ośrodek Pomocy Społecznej</t>
  </si>
  <si>
    <t>Przebudowa Oświetlenia drogowego w Międzygórzu-ok. 13 pkt świetlnych</t>
  </si>
  <si>
    <t>Remont WOK w Idzikowie</t>
  </si>
  <si>
    <t>dokumentacja projektowo-kosztorysowa</t>
  </si>
  <si>
    <t>Instalacja systemu telewizji dozorowej oraz systemu włamania i napadu w budynku MGOK</t>
  </si>
  <si>
    <t>System fortyfikacji średniowiecznych. Prace konserwatorskie oraz roboty budowlane niezbędne dla ratowania materii zabytkowej poł-wsch. Odcinka murów obronnych IV etap</t>
  </si>
  <si>
    <t>sSystem fortyfikacji średniowiecznych-mury obronne wzdłuz ul. Kościelnej, J.Pawła</t>
  </si>
  <si>
    <t>zabezpieczenie części podziemnych dawnego więzienia zlokalizowanego przy ul. Kupieckiej oraz od ul. Siemiradzkiego i ul. Międzyleśnej</t>
  </si>
  <si>
    <t>Remont nawierzchni drogi gminnej pos.29-31 w Pławnicy</t>
  </si>
  <si>
    <t>Remont drogi gminnej od poseski nr 97 w kierunku posesji nr 99 w m. Nowy Waliszów 668/4 km 0-060-0+175</t>
  </si>
  <si>
    <t>Remont drogi gminnej(wewnetrznej) ulicy Osiedlowej dz. nr 49/2</t>
  </si>
  <si>
    <t>Realizacja UMiG. Umowa z Samorządem Województwa Dolnośląskiego o przyznanie pomocy w ramach działania 413 Wdrażanie lokalnych strategii rozwoju</t>
  </si>
  <si>
    <t>zakup centrali telefonicznej</t>
  </si>
  <si>
    <t>Remont WOK w Gorzanowie</t>
  </si>
  <si>
    <t>Remont WOK w Nowym Waliszowie</t>
  </si>
  <si>
    <t>MGOK w Bystrzycy Kłodzkiej odpowiedzią na kulturalne potrzeby mieszkańców regionu-etap II</t>
  </si>
  <si>
    <t>Montaż wiat stadionowych na boisku w Gorzanowie</t>
  </si>
  <si>
    <t>Zakup sprzętu dla OSP</t>
  </si>
  <si>
    <t>Remont dachu budynku SP w Starej Łomnicy</t>
  </si>
  <si>
    <t xml:space="preserve">Realizacja UMiG. Porozumienie z Urzędem Marszałkowskim Województwa Dolnośląskiego o dofinansowanie zadania </t>
  </si>
  <si>
    <t>Budowa ścieżki rowerowej w ciągu drogi wojewodzkiej nr 392 na odcinku Bystrzyca Kłodzka - Pławnica-I etap</t>
  </si>
  <si>
    <t>Zakup i montaż kotła w kotłowni przy ul. S.Okrzei 20 w Bystrzycy Kłodzkiej</t>
  </si>
  <si>
    <t>Remont kanalizacji sanitarnej ul. Leśna Długopole Zdrój</t>
  </si>
  <si>
    <t>Adaptacja lokalu ul. Międzyleśnej 8 i Przyjaciół 1 w Bystrzycy Kłodzkiej (remont dachu i komina, budowa nwoego komina, rozbiórka pomieszczeń gospodarczych)</t>
  </si>
  <si>
    <t>Remont dachu pl. Szpitalny</t>
  </si>
  <si>
    <t>Remont dachu ul. Kościelna 31</t>
  </si>
  <si>
    <t>Zakup wyposażenia do świetlicy i siłowni w Ponikwie</t>
  </si>
  <si>
    <t>Siłownia zewnętrzna przy OSP Pławnica</t>
  </si>
  <si>
    <t>Elewacja i docieplenie budynku Świetlicy Wiejskiej w Nowej Bystrzycy</t>
  </si>
  <si>
    <t>Remont instalacji elektrycznej w budynku MGOK</t>
  </si>
  <si>
    <t>Zakip motopompy POSEJDON</t>
  </si>
  <si>
    <t>Wymiana pieco co w budynku przedszkola przy u. Wojska Polskiego 24</t>
  </si>
  <si>
    <t>Realizacja Przedszkole Nr 2</t>
  </si>
  <si>
    <t>Budowa placu zabaw wraz z zakupem urządzeń</t>
  </si>
  <si>
    <t>Realizacja UMiG- fundusz sołecki-4.792,00 darowizna Lasy Państwowe Nadelśnictwo Bca Kł-1.500,00</t>
  </si>
  <si>
    <t>Wykonanie ogrodzenia boisk sportowych-Gorzanów</t>
  </si>
  <si>
    <t>Realizacja UMiG-f. sołecki</t>
  </si>
  <si>
    <t>Budowa i remonty kominów na budynkach mienia gminnego</t>
  </si>
  <si>
    <t>Remont dachu Pl.Wolności 20</t>
  </si>
  <si>
    <t>Remont Ratusza w Bystrzycy Kłodzkiej-remont gzymsu i wymiana rynien oraz wymiana tynku i posadzki w wieży wraz z pokryciem kopuły wieży</t>
  </si>
  <si>
    <t>75414</t>
  </si>
  <si>
    <t xml:space="preserve">Stacja bazowa systemu do sterowania systemem syren alarmowych </t>
  </si>
  <si>
    <t>załącznik nr 3 do zarządzenia nr 0050.34.2014</t>
  </si>
  <si>
    <t>Burmistrza Bystrzycy Bystrzycy Kłodzkiej</t>
  </si>
  <si>
    <t>z dnia 31 grudnia 2014 roku</t>
  </si>
  <si>
    <t>Realizacja UMiG- fundusz sołecki-zmiana klasyfikacji budżetowej realizowanego zadania ( z dz.900, rozdz.90015)</t>
  </si>
  <si>
    <t>Przebudowa  Sali MGOK w Bystrzycy Kł</t>
  </si>
  <si>
    <t>Remont drogi gminnej-Płąwnica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</si>
</sst>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Times New Roman"/>
      <family val="1"/>
    </font>
    <font>
      <sz val="11"/>
      <color indexed="49"/>
      <name val="Times New Roman"/>
      <family val="1"/>
    </font>
    <font>
      <sz val="11"/>
      <color indexed="40"/>
      <name val="Times New Roman"/>
      <family val="1"/>
    </font>
    <font>
      <sz val="11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5" tint="-0.24997000396251678"/>
      <name val="Times New Roman"/>
      <family val="1"/>
    </font>
    <font>
      <sz val="11"/>
      <color theme="8" tint="0.39998000860214233"/>
      <name val="Times New Roman"/>
      <family val="1"/>
    </font>
    <font>
      <sz val="11"/>
      <color rgb="FF00B0F0"/>
      <name val="Times New Roman"/>
      <family val="1"/>
    </font>
    <font>
      <sz val="11"/>
      <color theme="3" tint="0.59999001026153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left"/>
    </xf>
    <xf numFmtId="4" fontId="1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48" fillId="0" borderId="0" xfId="0" applyFont="1" applyFill="1" applyAlignment="1">
      <alignment horizontal="center" vertical="top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51" fillId="0" borderId="0" xfId="0" applyFont="1" applyFill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9"/>
  <sheetViews>
    <sheetView tabSelected="1" view="pageBreakPreview" zoomScale="75" zoomScaleNormal="75" zoomScaleSheetLayoutView="75" zoomScalePageLayoutView="50" workbookViewId="0" topLeftCell="A17">
      <selection activeCell="B19" sqref="B19"/>
    </sheetView>
  </sheetViews>
  <sheetFormatPr defaultColWidth="9.140625" defaultRowHeight="12.75"/>
  <cols>
    <col min="1" max="1" width="4.140625" style="67" customWidth="1"/>
    <col min="2" max="2" width="19.00390625" style="45" customWidth="1"/>
    <col min="3" max="3" width="5.140625" style="1" customWidth="1"/>
    <col min="4" max="4" width="6.57421875" style="1" customWidth="1"/>
    <col min="5" max="5" width="9.8515625" style="2" customWidth="1"/>
    <col min="6" max="6" width="11.140625" style="3" customWidth="1"/>
    <col min="7" max="7" width="12.28125" style="3" customWidth="1"/>
    <col min="8" max="8" width="11.28125" style="3" customWidth="1"/>
    <col min="9" max="9" width="10.57421875" style="3" customWidth="1"/>
    <col min="10" max="10" width="11.8515625" style="3" customWidth="1"/>
    <col min="11" max="11" width="11.7109375" style="8" customWidth="1"/>
    <col min="12" max="12" width="13.140625" style="8" customWidth="1"/>
    <col min="13" max="13" width="18.7109375" style="57" customWidth="1"/>
    <col min="14" max="24" width="0" style="1" hidden="1" customWidth="1"/>
    <col min="25" max="26" width="9.140625" style="1" hidden="1" customWidth="1"/>
    <col min="27" max="27" width="11.7109375" style="1" hidden="1" customWidth="1"/>
    <col min="28" max="29" width="9.140625" style="1" hidden="1" customWidth="1"/>
    <col min="30" max="30" width="13.00390625" style="60" customWidth="1"/>
    <col min="31" max="31" width="9.140625" style="1" customWidth="1"/>
    <col min="32" max="32" width="11.28125" style="1" customWidth="1"/>
    <col min="33" max="33" width="13.28125" style="42" customWidth="1"/>
    <col min="34" max="228" width="9.140625" style="1" customWidth="1"/>
  </cols>
  <sheetData>
    <row r="1" spans="7:13" ht="15">
      <c r="G1"/>
      <c r="H1" s="24"/>
      <c r="I1" s="24"/>
      <c r="J1" s="24"/>
      <c r="K1" s="31" t="s">
        <v>182</v>
      </c>
      <c r="L1" s="26"/>
      <c r="M1" s="51"/>
    </row>
    <row r="2" spans="8:13" ht="15">
      <c r="H2" s="24"/>
      <c r="I2" s="24"/>
      <c r="J2" s="24"/>
      <c r="K2" s="31" t="s">
        <v>183</v>
      </c>
      <c r="L2" s="26"/>
      <c r="M2" s="51"/>
    </row>
    <row r="3" spans="8:13" ht="15">
      <c r="H3" s="24"/>
      <c r="I3" s="24"/>
      <c r="J3" s="24"/>
      <c r="K3" s="31" t="s">
        <v>184</v>
      </c>
      <c r="L3" s="26"/>
      <c r="M3" s="51"/>
    </row>
    <row r="4" spans="4:13" ht="13.5">
      <c r="D4" s="4" t="s">
        <v>34</v>
      </c>
      <c r="E4" s="5"/>
      <c r="F4" s="7"/>
      <c r="K4" s="19"/>
      <c r="L4" s="27"/>
      <c r="M4" s="59"/>
    </row>
    <row r="5" spans="1:33" s="10" customFormat="1" ht="12.75">
      <c r="A5" s="81" t="s">
        <v>0</v>
      </c>
      <c r="B5" s="83" t="s">
        <v>1</v>
      </c>
      <c r="C5" s="85" t="s">
        <v>2</v>
      </c>
      <c r="D5" s="85" t="s">
        <v>3</v>
      </c>
      <c r="E5" s="87" t="s">
        <v>4</v>
      </c>
      <c r="F5" s="72" t="s">
        <v>5</v>
      </c>
      <c r="G5" s="72" t="s">
        <v>35</v>
      </c>
      <c r="H5" s="72" t="s">
        <v>36</v>
      </c>
      <c r="I5" s="72" t="s">
        <v>62</v>
      </c>
      <c r="J5" s="72" t="s">
        <v>63</v>
      </c>
      <c r="K5" s="74" t="s">
        <v>6</v>
      </c>
      <c r="L5" s="74"/>
      <c r="M5" s="75" t="s">
        <v>7</v>
      </c>
      <c r="AD5" s="61"/>
      <c r="AG5" s="43"/>
    </row>
    <row r="6" spans="1:33" s="10" customFormat="1" ht="27" thickBot="1">
      <c r="A6" s="82"/>
      <c r="B6" s="84"/>
      <c r="C6" s="86"/>
      <c r="D6" s="86"/>
      <c r="E6" s="88"/>
      <c r="F6" s="73"/>
      <c r="G6" s="73"/>
      <c r="H6" s="73"/>
      <c r="I6" s="77"/>
      <c r="J6" s="77"/>
      <c r="K6" s="9" t="s">
        <v>8</v>
      </c>
      <c r="L6" s="28" t="s">
        <v>9</v>
      </c>
      <c r="M6" s="76"/>
      <c r="AD6" s="61"/>
      <c r="AG6" s="43"/>
    </row>
    <row r="7" spans="1:33" s="18" customFormat="1" ht="13.5">
      <c r="A7" s="68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4">
        <v>8</v>
      </c>
      <c r="I7" s="34">
        <v>9</v>
      </c>
      <c r="J7" s="34">
        <v>10</v>
      </c>
      <c r="K7" s="35" t="s">
        <v>64</v>
      </c>
      <c r="L7" s="34">
        <v>12</v>
      </c>
      <c r="M7" s="52" t="s">
        <v>65</v>
      </c>
      <c r="AD7" s="62"/>
      <c r="AG7" s="48"/>
    </row>
    <row r="8" spans="1:33" s="18" customFormat="1" ht="118.5" customHeight="1">
      <c r="A8" s="69">
        <v>1</v>
      </c>
      <c r="B8" s="46" t="s">
        <v>67</v>
      </c>
      <c r="C8" s="15" t="s">
        <v>68</v>
      </c>
      <c r="D8" s="15" t="s">
        <v>69</v>
      </c>
      <c r="E8" s="36" t="s">
        <v>103</v>
      </c>
      <c r="F8" s="22">
        <v>39711</v>
      </c>
      <c r="G8" s="22">
        <v>0</v>
      </c>
      <c r="H8" s="22">
        <v>39711</v>
      </c>
      <c r="I8" s="22">
        <v>0</v>
      </c>
      <c r="J8" s="22">
        <f aca="true" t="shared" si="0" ref="J8:J22">H8+I8</f>
        <v>39711</v>
      </c>
      <c r="K8" s="22">
        <v>15868</v>
      </c>
      <c r="L8" s="22">
        <v>23843</v>
      </c>
      <c r="M8" s="53" t="s">
        <v>95</v>
      </c>
      <c r="AD8" s="62" t="s">
        <v>100</v>
      </c>
      <c r="AG8" s="44">
        <f>K8+L8-J8</f>
        <v>0</v>
      </c>
    </row>
    <row r="9" spans="1:33" s="18" customFormat="1" ht="118.5" customHeight="1">
      <c r="A9" s="69">
        <v>2</v>
      </c>
      <c r="B9" s="46" t="s">
        <v>106</v>
      </c>
      <c r="C9" s="15" t="s">
        <v>68</v>
      </c>
      <c r="D9" s="15" t="s">
        <v>69</v>
      </c>
      <c r="E9" s="36" t="s">
        <v>103</v>
      </c>
      <c r="F9" s="22">
        <v>56536</v>
      </c>
      <c r="G9" s="22">
        <v>0</v>
      </c>
      <c r="H9" s="22">
        <v>56536</v>
      </c>
      <c r="I9" s="22">
        <v>-10568</v>
      </c>
      <c r="J9" s="22">
        <f t="shared" si="0"/>
        <v>45968</v>
      </c>
      <c r="K9" s="22">
        <v>22186</v>
      </c>
      <c r="L9" s="22">
        <v>23782</v>
      </c>
      <c r="M9" s="53" t="s">
        <v>11</v>
      </c>
      <c r="AD9" s="62" t="s">
        <v>100</v>
      </c>
      <c r="AG9" s="44">
        <f aca="true" t="shared" si="1" ref="AG9:AG37">K9+L9-J9</f>
        <v>0</v>
      </c>
    </row>
    <row r="10" spans="1:33" ht="102" customHeight="1">
      <c r="A10" s="69">
        <v>3</v>
      </c>
      <c r="B10" s="12" t="s">
        <v>87</v>
      </c>
      <c r="C10" s="11">
        <v>10</v>
      </c>
      <c r="D10" s="11">
        <v>1095</v>
      </c>
      <c r="E10" s="12" t="s">
        <v>10</v>
      </c>
      <c r="F10" s="13">
        <v>10568</v>
      </c>
      <c r="G10" s="13">
        <v>0</v>
      </c>
      <c r="H10" s="13">
        <v>0</v>
      </c>
      <c r="I10" s="13">
        <v>10568</v>
      </c>
      <c r="J10" s="17">
        <f t="shared" si="0"/>
        <v>10568</v>
      </c>
      <c r="K10" s="14">
        <f>J10</f>
        <v>10568</v>
      </c>
      <c r="L10" s="14">
        <v>0</v>
      </c>
      <c r="M10" s="30" t="s">
        <v>185</v>
      </c>
      <c r="Z10" s="23">
        <f>K10+L10-H10</f>
        <v>10568</v>
      </c>
      <c r="AD10" s="60" t="s">
        <v>100</v>
      </c>
      <c r="AG10" s="44">
        <f t="shared" si="1"/>
        <v>0</v>
      </c>
    </row>
    <row r="11" spans="1:33" s="18" customFormat="1" ht="141" customHeight="1">
      <c r="A11" s="69">
        <v>4</v>
      </c>
      <c r="B11" s="46" t="s">
        <v>107</v>
      </c>
      <c r="C11" s="15" t="s">
        <v>68</v>
      </c>
      <c r="D11" s="15" t="s">
        <v>69</v>
      </c>
      <c r="E11" s="36" t="s">
        <v>10</v>
      </c>
      <c r="F11" s="22">
        <v>47454</v>
      </c>
      <c r="G11" s="22">
        <v>0</v>
      </c>
      <c r="H11" s="22">
        <v>28510</v>
      </c>
      <c r="I11" s="22">
        <v>0</v>
      </c>
      <c r="J11" s="22">
        <f t="shared" si="0"/>
        <v>28510</v>
      </c>
      <c r="K11" s="22">
        <f>J11-L11</f>
        <v>4901</v>
      </c>
      <c r="L11" s="22">
        <v>23609</v>
      </c>
      <c r="M11" s="53" t="s">
        <v>151</v>
      </c>
      <c r="AD11" s="62" t="s">
        <v>100</v>
      </c>
      <c r="AG11" s="44">
        <f t="shared" si="1"/>
        <v>0</v>
      </c>
    </row>
    <row r="12" spans="1:33" s="6" customFormat="1" ht="90" customHeight="1">
      <c r="A12" s="69">
        <v>5</v>
      </c>
      <c r="B12" s="47" t="s">
        <v>160</v>
      </c>
      <c r="C12" s="15" t="s">
        <v>16</v>
      </c>
      <c r="D12" s="15" t="s">
        <v>17</v>
      </c>
      <c r="E12" s="21" t="s">
        <v>28</v>
      </c>
      <c r="F12" s="17">
        <v>1024729</v>
      </c>
      <c r="G12" s="17">
        <v>20000</v>
      </c>
      <c r="H12" s="17">
        <v>15689</v>
      </c>
      <c r="I12" s="17">
        <v>0</v>
      </c>
      <c r="J12" s="17">
        <f t="shared" si="0"/>
        <v>15689</v>
      </c>
      <c r="K12" s="22">
        <f>J12</f>
        <v>15689</v>
      </c>
      <c r="L12" s="22">
        <v>0</v>
      </c>
      <c r="M12" s="54" t="s">
        <v>125</v>
      </c>
      <c r="Z12" s="23">
        <f>K12+L12-H12</f>
        <v>0</v>
      </c>
      <c r="AD12" s="63" t="s">
        <v>101</v>
      </c>
      <c r="AG12" s="44">
        <f t="shared" si="1"/>
        <v>0</v>
      </c>
    </row>
    <row r="13" spans="1:33" s="6" customFormat="1" ht="125.25" customHeight="1">
      <c r="A13" s="69">
        <v>6</v>
      </c>
      <c r="B13" s="47" t="s">
        <v>25</v>
      </c>
      <c r="C13" s="15" t="s">
        <v>16</v>
      </c>
      <c r="D13" s="15" t="s">
        <v>17</v>
      </c>
      <c r="E13" s="21" t="s">
        <v>28</v>
      </c>
      <c r="F13" s="17">
        <v>352828</v>
      </c>
      <c r="G13" s="17">
        <v>17589</v>
      </c>
      <c r="H13" s="17">
        <v>335228</v>
      </c>
      <c r="I13" s="17">
        <v>0</v>
      </c>
      <c r="J13" s="17">
        <f t="shared" si="0"/>
        <v>335228</v>
      </c>
      <c r="K13" s="22">
        <v>230891</v>
      </c>
      <c r="L13" s="22">
        <v>104337</v>
      </c>
      <c r="M13" s="54" t="s">
        <v>124</v>
      </c>
      <c r="Z13" s="23">
        <f>K13+L13-H13</f>
        <v>0</v>
      </c>
      <c r="AD13" s="63" t="s">
        <v>101</v>
      </c>
      <c r="AG13" s="44">
        <f t="shared" si="1"/>
        <v>0</v>
      </c>
    </row>
    <row r="14" spans="1:33" s="6" customFormat="1" ht="125.25" customHeight="1">
      <c r="A14" s="69">
        <v>7</v>
      </c>
      <c r="B14" s="47" t="s">
        <v>114</v>
      </c>
      <c r="C14" s="50" t="s">
        <v>16</v>
      </c>
      <c r="D14" s="15" t="s">
        <v>115</v>
      </c>
      <c r="E14" s="21" t="s">
        <v>10</v>
      </c>
      <c r="F14" s="17">
        <v>243115</v>
      </c>
      <c r="G14" s="17">
        <v>0</v>
      </c>
      <c r="H14" s="17">
        <v>243115</v>
      </c>
      <c r="I14" s="17">
        <v>0</v>
      </c>
      <c r="J14" s="17">
        <f t="shared" si="0"/>
        <v>243115</v>
      </c>
      <c r="K14" s="22">
        <f>J14</f>
        <v>243115</v>
      </c>
      <c r="L14" s="22">
        <v>0</v>
      </c>
      <c r="M14" s="54" t="s">
        <v>11</v>
      </c>
      <c r="Z14" s="23"/>
      <c r="AD14" s="49" t="s">
        <v>100</v>
      </c>
      <c r="AG14" s="44">
        <f t="shared" si="1"/>
        <v>0</v>
      </c>
    </row>
    <row r="15" spans="1:33" s="6" customFormat="1" ht="125.25" customHeight="1">
      <c r="A15" s="69">
        <v>8</v>
      </c>
      <c r="B15" s="47" t="s">
        <v>127</v>
      </c>
      <c r="C15" s="50" t="s">
        <v>16</v>
      </c>
      <c r="D15" s="15" t="s">
        <v>115</v>
      </c>
      <c r="E15" s="21" t="s">
        <v>10</v>
      </c>
      <c r="F15" s="17">
        <v>152400</v>
      </c>
      <c r="G15" s="17">
        <v>0</v>
      </c>
      <c r="H15" s="17">
        <v>152400</v>
      </c>
      <c r="I15" s="17">
        <v>0</v>
      </c>
      <c r="J15" s="17">
        <f t="shared" si="0"/>
        <v>152400</v>
      </c>
      <c r="K15" s="22">
        <f>J15</f>
        <v>152400</v>
      </c>
      <c r="L15" s="22">
        <v>0</v>
      </c>
      <c r="M15" s="54" t="s">
        <v>11</v>
      </c>
      <c r="Z15" s="23"/>
      <c r="AD15" s="49" t="s">
        <v>100</v>
      </c>
      <c r="AG15" s="44">
        <f t="shared" si="1"/>
        <v>0</v>
      </c>
    </row>
    <row r="16" spans="1:33" s="6" customFormat="1" ht="125.25" customHeight="1">
      <c r="A16" s="69">
        <v>9</v>
      </c>
      <c r="B16" s="47" t="s">
        <v>149</v>
      </c>
      <c r="C16" s="50" t="s">
        <v>16</v>
      </c>
      <c r="D16" s="15" t="s">
        <v>115</v>
      </c>
      <c r="E16" s="21" t="s">
        <v>10</v>
      </c>
      <c r="F16" s="17">
        <v>102263</v>
      </c>
      <c r="G16" s="17">
        <v>0</v>
      </c>
      <c r="H16" s="17">
        <v>108600</v>
      </c>
      <c r="I16" s="17">
        <v>-6337</v>
      </c>
      <c r="J16" s="17">
        <f t="shared" si="0"/>
        <v>102263</v>
      </c>
      <c r="K16" s="22">
        <f>J16</f>
        <v>102263</v>
      </c>
      <c r="L16" s="22">
        <v>0</v>
      </c>
      <c r="M16" s="54" t="s">
        <v>11</v>
      </c>
      <c r="Z16" s="23"/>
      <c r="AD16" s="49" t="s">
        <v>100</v>
      </c>
      <c r="AG16" s="44">
        <f t="shared" si="1"/>
        <v>0</v>
      </c>
    </row>
    <row r="17" spans="1:33" s="6" customFormat="1" ht="27">
      <c r="A17" s="69">
        <v>10</v>
      </c>
      <c r="B17" s="47" t="s">
        <v>128</v>
      </c>
      <c r="C17" s="50" t="s">
        <v>16</v>
      </c>
      <c r="D17" s="15" t="s">
        <v>115</v>
      </c>
      <c r="E17" s="21" t="s">
        <v>10</v>
      </c>
      <c r="F17" s="17">
        <v>276337</v>
      </c>
      <c r="G17" s="17">
        <v>0</v>
      </c>
      <c r="H17" s="17">
        <v>270000</v>
      </c>
      <c r="I17" s="17">
        <v>6337</v>
      </c>
      <c r="J17" s="17">
        <f t="shared" si="0"/>
        <v>276337</v>
      </c>
      <c r="K17" s="22">
        <f aca="true" t="shared" si="2" ref="K17:K22">J17</f>
        <v>276337</v>
      </c>
      <c r="L17" s="22">
        <v>0</v>
      </c>
      <c r="M17" s="54" t="s">
        <v>11</v>
      </c>
      <c r="Z17" s="23"/>
      <c r="AD17" s="49" t="s">
        <v>100</v>
      </c>
      <c r="AG17" s="44">
        <f t="shared" si="1"/>
        <v>0</v>
      </c>
    </row>
    <row r="18" spans="1:33" s="6" customFormat="1" ht="27">
      <c r="A18" s="69">
        <v>11</v>
      </c>
      <c r="B18" s="47" t="s">
        <v>187</v>
      </c>
      <c r="C18" s="50" t="s">
        <v>16</v>
      </c>
      <c r="D18" s="15" t="s">
        <v>115</v>
      </c>
      <c r="E18" s="21" t="s">
        <v>10</v>
      </c>
      <c r="F18" s="17">
        <v>15455</v>
      </c>
      <c r="G18" s="17">
        <v>0</v>
      </c>
      <c r="H18" s="17">
        <v>15455</v>
      </c>
      <c r="I18" s="17">
        <v>0</v>
      </c>
      <c r="J18" s="17">
        <f t="shared" si="0"/>
        <v>15455</v>
      </c>
      <c r="K18" s="22">
        <f t="shared" si="2"/>
        <v>15455</v>
      </c>
      <c r="L18" s="22">
        <v>0</v>
      </c>
      <c r="M18" s="54" t="s">
        <v>40</v>
      </c>
      <c r="Z18" s="23"/>
      <c r="AD18" s="49" t="s">
        <v>100</v>
      </c>
      <c r="AG18" s="44">
        <f t="shared" si="1"/>
        <v>0</v>
      </c>
    </row>
    <row r="19" spans="1:33" s="6" customFormat="1" ht="41.25">
      <c r="A19" s="69">
        <v>12</v>
      </c>
      <c r="B19" s="47" t="s">
        <v>148</v>
      </c>
      <c r="C19" s="50" t="s">
        <v>16</v>
      </c>
      <c r="D19" s="15" t="s">
        <v>115</v>
      </c>
      <c r="E19" s="21" t="s">
        <v>10</v>
      </c>
      <c r="F19" s="17">
        <v>23438</v>
      </c>
      <c r="G19" s="17">
        <v>0</v>
      </c>
      <c r="H19" s="17">
        <v>23438</v>
      </c>
      <c r="I19" s="17">
        <v>0</v>
      </c>
      <c r="J19" s="17">
        <f t="shared" si="0"/>
        <v>23438</v>
      </c>
      <c r="K19" s="22">
        <f t="shared" si="2"/>
        <v>23438</v>
      </c>
      <c r="L19" s="22">
        <v>0</v>
      </c>
      <c r="M19" s="54" t="s">
        <v>11</v>
      </c>
      <c r="Z19" s="23"/>
      <c r="AD19" s="49" t="s">
        <v>100</v>
      </c>
      <c r="AG19" s="44">
        <f t="shared" si="1"/>
        <v>0</v>
      </c>
    </row>
    <row r="20" spans="1:33" s="6" customFormat="1" ht="60" customHeight="1">
      <c r="A20" s="69">
        <v>13</v>
      </c>
      <c r="B20" s="47" t="s">
        <v>150</v>
      </c>
      <c r="C20" s="50" t="s">
        <v>16</v>
      </c>
      <c r="D20" s="15" t="s">
        <v>129</v>
      </c>
      <c r="E20" s="21" t="s">
        <v>10</v>
      </c>
      <c r="F20" s="17">
        <v>390236</v>
      </c>
      <c r="G20" s="17">
        <v>0</v>
      </c>
      <c r="H20" s="17">
        <v>390236</v>
      </c>
      <c r="I20" s="17">
        <v>0</v>
      </c>
      <c r="J20" s="17">
        <f t="shared" si="0"/>
        <v>390236</v>
      </c>
      <c r="K20" s="22">
        <f t="shared" si="2"/>
        <v>390236</v>
      </c>
      <c r="L20" s="22">
        <v>0</v>
      </c>
      <c r="M20" s="54" t="s">
        <v>11</v>
      </c>
      <c r="Z20" s="23"/>
      <c r="AD20" s="49" t="s">
        <v>100</v>
      </c>
      <c r="AG20" s="44">
        <f t="shared" si="1"/>
        <v>0</v>
      </c>
    </row>
    <row r="21" spans="1:33" s="6" customFormat="1" ht="54" customHeight="1">
      <c r="A21" s="69">
        <v>14</v>
      </c>
      <c r="B21" s="47" t="s">
        <v>130</v>
      </c>
      <c r="C21" s="50" t="s">
        <v>16</v>
      </c>
      <c r="D21" s="15" t="s">
        <v>129</v>
      </c>
      <c r="E21" s="21" t="s">
        <v>10</v>
      </c>
      <c r="F21" s="17">
        <v>21836</v>
      </c>
      <c r="G21" s="17">
        <v>0</v>
      </c>
      <c r="H21" s="17">
        <v>21836</v>
      </c>
      <c r="I21" s="17">
        <v>0</v>
      </c>
      <c r="J21" s="17">
        <f t="shared" si="0"/>
        <v>21836</v>
      </c>
      <c r="K21" s="22">
        <f t="shared" si="2"/>
        <v>21836</v>
      </c>
      <c r="L21" s="22">
        <v>0</v>
      </c>
      <c r="M21" s="54" t="s">
        <v>11</v>
      </c>
      <c r="Z21" s="23"/>
      <c r="AD21" s="49" t="s">
        <v>100</v>
      </c>
      <c r="AG21" s="44">
        <f t="shared" si="1"/>
        <v>0</v>
      </c>
    </row>
    <row r="22" spans="1:33" s="6" customFormat="1" ht="54.75">
      <c r="A22" s="69">
        <v>15</v>
      </c>
      <c r="B22" s="47" t="s">
        <v>131</v>
      </c>
      <c r="C22" s="50" t="s">
        <v>132</v>
      </c>
      <c r="D22" s="15" t="s">
        <v>133</v>
      </c>
      <c r="E22" s="21" t="s">
        <v>134</v>
      </c>
      <c r="F22" s="17">
        <v>22140</v>
      </c>
      <c r="G22" s="17">
        <v>0</v>
      </c>
      <c r="H22" s="17">
        <v>22140</v>
      </c>
      <c r="I22" s="17">
        <v>0</v>
      </c>
      <c r="J22" s="17">
        <f t="shared" si="0"/>
        <v>22140</v>
      </c>
      <c r="K22" s="22">
        <f t="shared" si="2"/>
        <v>22140</v>
      </c>
      <c r="L22" s="22">
        <v>0</v>
      </c>
      <c r="M22" s="54" t="s">
        <v>11</v>
      </c>
      <c r="Z22" s="23"/>
      <c r="AD22" s="49" t="s">
        <v>100</v>
      </c>
      <c r="AG22" s="44">
        <f t="shared" si="1"/>
        <v>0</v>
      </c>
    </row>
    <row r="23" spans="1:33" s="6" customFormat="1" ht="41.25" customHeight="1">
      <c r="A23" s="69">
        <v>16</v>
      </c>
      <c r="B23" s="47" t="s">
        <v>44</v>
      </c>
      <c r="C23" s="15" t="s">
        <v>16</v>
      </c>
      <c r="D23" s="15" t="s">
        <v>31</v>
      </c>
      <c r="E23" s="21" t="s">
        <v>10</v>
      </c>
      <c r="F23" s="17">
        <v>3600</v>
      </c>
      <c r="G23" s="17">
        <v>0</v>
      </c>
      <c r="H23" s="17">
        <v>3600</v>
      </c>
      <c r="I23" s="17">
        <v>0</v>
      </c>
      <c r="J23" s="17">
        <f aca="true" t="shared" si="3" ref="J23:J112">H23+I23</f>
        <v>3600</v>
      </c>
      <c r="K23" s="22">
        <v>3600</v>
      </c>
      <c r="L23" s="22">
        <v>0</v>
      </c>
      <c r="M23" s="54" t="s">
        <v>40</v>
      </c>
      <c r="Z23" s="23">
        <f>K23+L23-H23</f>
        <v>0</v>
      </c>
      <c r="AD23" s="49" t="s">
        <v>100</v>
      </c>
      <c r="AG23" s="44">
        <f t="shared" si="1"/>
        <v>0</v>
      </c>
    </row>
    <row r="24" spans="1:33" s="6" customFormat="1" ht="54" customHeight="1">
      <c r="A24" s="69">
        <v>17</v>
      </c>
      <c r="B24" s="47" t="s">
        <v>161</v>
      </c>
      <c r="C24" s="15" t="s">
        <v>22</v>
      </c>
      <c r="D24" s="15" t="s">
        <v>135</v>
      </c>
      <c r="E24" s="21" t="s">
        <v>10</v>
      </c>
      <c r="F24" s="17">
        <v>11900</v>
      </c>
      <c r="G24" s="17">
        <v>0</v>
      </c>
      <c r="H24" s="17">
        <v>11900</v>
      </c>
      <c r="I24" s="17">
        <v>0</v>
      </c>
      <c r="J24" s="17">
        <f t="shared" si="3"/>
        <v>11900</v>
      </c>
      <c r="K24" s="22">
        <f aca="true" t="shared" si="4" ref="K24:K31">J24</f>
        <v>11900</v>
      </c>
      <c r="L24" s="22">
        <v>0</v>
      </c>
      <c r="M24" s="54" t="s">
        <v>11</v>
      </c>
      <c r="Z24" s="23"/>
      <c r="AD24" s="49" t="s">
        <v>100</v>
      </c>
      <c r="AG24" s="44">
        <f t="shared" si="1"/>
        <v>0</v>
      </c>
    </row>
    <row r="25" spans="1:33" s="6" customFormat="1" ht="54" customHeight="1">
      <c r="A25" s="69">
        <v>18</v>
      </c>
      <c r="B25" s="47" t="s">
        <v>162</v>
      </c>
      <c r="C25" s="15" t="s">
        <v>22</v>
      </c>
      <c r="D25" s="15" t="s">
        <v>135</v>
      </c>
      <c r="E25" s="21" t="s">
        <v>10</v>
      </c>
      <c r="F25" s="17">
        <v>16142</v>
      </c>
      <c r="G25" s="17">
        <v>0</v>
      </c>
      <c r="H25" s="17">
        <v>16142</v>
      </c>
      <c r="I25" s="17">
        <v>0</v>
      </c>
      <c r="J25" s="17">
        <f t="shared" si="3"/>
        <v>16142</v>
      </c>
      <c r="K25" s="22">
        <f t="shared" si="4"/>
        <v>16142</v>
      </c>
      <c r="L25" s="22">
        <v>0</v>
      </c>
      <c r="M25" s="54" t="s">
        <v>11</v>
      </c>
      <c r="Z25" s="23"/>
      <c r="AD25" s="49" t="s">
        <v>100</v>
      </c>
      <c r="AG25" s="44">
        <f t="shared" si="1"/>
        <v>0</v>
      </c>
    </row>
    <row r="26" spans="1:33" s="6" customFormat="1" ht="54" customHeight="1">
      <c r="A26" s="69">
        <v>19</v>
      </c>
      <c r="B26" s="47" t="s">
        <v>163</v>
      </c>
      <c r="C26" s="15" t="s">
        <v>22</v>
      </c>
      <c r="D26" s="15" t="s">
        <v>135</v>
      </c>
      <c r="E26" s="21" t="s">
        <v>10</v>
      </c>
      <c r="F26" s="17">
        <v>61172</v>
      </c>
      <c r="G26" s="17">
        <v>0</v>
      </c>
      <c r="H26" s="17">
        <v>61172</v>
      </c>
      <c r="I26" s="17">
        <v>0</v>
      </c>
      <c r="J26" s="17">
        <f t="shared" si="3"/>
        <v>61172</v>
      </c>
      <c r="K26" s="22">
        <f t="shared" si="4"/>
        <v>61172</v>
      </c>
      <c r="L26" s="22">
        <v>0</v>
      </c>
      <c r="M26" s="54" t="s">
        <v>11</v>
      </c>
      <c r="Z26" s="23"/>
      <c r="AD26" s="49" t="s">
        <v>100</v>
      </c>
      <c r="AG26" s="44">
        <f t="shared" si="1"/>
        <v>0</v>
      </c>
    </row>
    <row r="27" spans="1:33" s="6" customFormat="1" ht="54" customHeight="1">
      <c r="A27" s="69">
        <v>20</v>
      </c>
      <c r="B27" s="47" t="s">
        <v>164</v>
      </c>
      <c r="C27" s="15" t="s">
        <v>22</v>
      </c>
      <c r="D27" s="15" t="s">
        <v>135</v>
      </c>
      <c r="E27" s="21" t="s">
        <v>10</v>
      </c>
      <c r="F27" s="17">
        <v>33973</v>
      </c>
      <c r="G27" s="17">
        <v>0</v>
      </c>
      <c r="H27" s="17">
        <v>33973</v>
      </c>
      <c r="I27" s="17">
        <v>0</v>
      </c>
      <c r="J27" s="17">
        <f t="shared" si="3"/>
        <v>33973</v>
      </c>
      <c r="K27" s="22">
        <f t="shared" si="4"/>
        <v>33973</v>
      </c>
      <c r="L27" s="22">
        <v>0</v>
      </c>
      <c r="M27" s="54" t="s">
        <v>11</v>
      </c>
      <c r="Z27" s="23"/>
      <c r="AD27" s="49" t="s">
        <v>100</v>
      </c>
      <c r="AG27" s="44">
        <f t="shared" si="1"/>
        <v>0</v>
      </c>
    </row>
    <row r="28" spans="1:33" s="6" customFormat="1" ht="54" customHeight="1">
      <c r="A28" s="69">
        <v>21</v>
      </c>
      <c r="B28" s="47" t="s">
        <v>165</v>
      </c>
      <c r="C28" s="15" t="s">
        <v>22</v>
      </c>
      <c r="D28" s="15" t="s">
        <v>135</v>
      </c>
      <c r="E28" s="21" t="s">
        <v>10</v>
      </c>
      <c r="F28" s="17">
        <v>28474</v>
      </c>
      <c r="G28" s="17">
        <v>0</v>
      </c>
      <c r="H28" s="17">
        <v>28474</v>
      </c>
      <c r="I28" s="17">
        <v>0</v>
      </c>
      <c r="J28" s="17">
        <f t="shared" si="3"/>
        <v>28474</v>
      </c>
      <c r="K28" s="22">
        <f t="shared" si="4"/>
        <v>28474</v>
      </c>
      <c r="L28" s="22">
        <v>0</v>
      </c>
      <c r="M28" s="54" t="s">
        <v>11</v>
      </c>
      <c r="Z28" s="23"/>
      <c r="AD28" s="49" t="s">
        <v>100</v>
      </c>
      <c r="AG28" s="44">
        <f t="shared" si="1"/>
        <v>0</v>
      </c>
    </row>
    <row r="29" spans="1:33" s="6" customFormat="1" ht="54" customHeight="1">
      <c r="A29" s="69">
        <v>22</v>
      </c>
      <c r="B29" s="47" t="s">
        <v>177</v>
      </c>
      <c r="C29" s="15" t="s">
        <v>22</v>
      </c>
      <c r="D29" s="15" t="s">
        <v>135</v>
      </c>
      <c r="E29" s="21" t="s">
        <v>10</v>
      </c>
      <c r="F29" s="17">
        <v>29000</v>
      </c>
      <c r="G29" s="17">
        <v>0</v>
      </c>
      <c r="H29" s="17">
        <v>29000</v>
      </c>
      <c r="I29" s="17">
        <v>0</v>
      </c>
      <c r="J29" s="17">
        <f t="shared" si="3"/>
        <v>29000</v>
      </c>
      <c r="K29" s="22">
        <f t="shared" si="4"/>
        <v>29000</v>
      </c>
      <c r="L29" s="22">
        <v>0</v>
      </c>
      <c r="M29" s="54" t="s">
        <v>11</v>
      </c>
      <c r="Z29" s="23"/>
      <c r="AD29" s="49" t="s">
        <v>100</v>
      </c>
      <c r="AG29" s="44">
        <f t="shared" si="1"/>
        <v>0</v>
      </c>
    </row>
    <row r="30" spans="1:33" s="6" customFormat="1" ht="54" customHeight="1">
      <c r="A30" s="69">
        <v>23</v>
      </c>
      <c r="B30" s="47" t="s">
        <v>178</v>
      </c>
      <c r="C30" s="15" t="s">
        <v>22</v>
      </c>
      <c r="D30" s="15" t="s">
        <v>135</v>
      </c>
      <c r="E30" s="21" t="s">
        <v>10</v>
      </c>
      <c r="F30" s="17">
        <v>88645</v>
      </c>
      <c r="G30" s="17">
        <v>0</v>
      </c>
      <c r="H30" s="17">
        <v>88645</v>
      </c>
      <c r="I30" s="17">
        <v>0</v>
      </c>
      <c r="J30" s="17">
        <f t="shared" si="3"/>
        <v>88645</v>
      </c>
      <c r="K30" s="22">
        <f t="shared" si="4"/>
        <v>88645</v>
      </c>
      <c r="L30" s="22">
        <v>0</v>
      </c>
      <c r="M30" s="54" t="s">
        <v>11</v>
      </c>
      <c r="Z30" s="23"/>
      <c r="AD30" s="49" t="s">
        <v>100</v>
      </c>
      <c r="AG30" s="44">
        <f t="shared" si="1"/>
        <v>0</v>
      </c>
    </row>
    <row r="31" spans="1:33" s="6" customFormat="1" ht="143.25" customHeight="1">
      <c r="A31" s="69">
        <v>24</v>
      </c>
      <c r="B31" s="47" t="s">
        <v>26</v>
      </c>
      <c r="C31" s="15" t="s">
        <v>22</v>
      </c>
      <c r="D31" s="15" t="s">
        <v>27</v>
      </c>
      <c r="E31" s="21" t="s">
        <v>28</v>
      </c>
      <c r="F31" s="17">
        <v>8611210</v>
      </c>
      <c r="G31" s="17">
        <v>110876</v>
      </c>
      <c r="H31" s="17">
        <v>3411549</v>
      </c>
      <c r="I31" s="17">
        <v>0</v>
      </c>
      <c r="J31" s="17">
        <f t="shared" si="3"/>
        <v>3411549</v>
      </c>
      <c r="K31" s="22">
        <f t="shared" si="4"/>
        <v>3411549</v>
      </c>
      <c r="L31" s="22">
        <v>0</v>
      </c>
      <c r="M31" s="54" t="s">
        <v>120</v>
      </c>
      <c r="Z31" s="23">
        <f>K31+L31-H31</f>
        <v>0</v>
      </c>
      <c r="AD31" s="63" t="s">
        <v>101</v>
      </c>
      <c r="AG31" s="44">
        <f t="shared" si="1"/>
        <v>0</v>
      </c>
    </row>
    <row r="32" spans="1:33" s="6" customFormat="1" ht="13.5">
      <c r="A32" s="69">
        <v>25</v>
      </c>
      <c r="B32" s="47" t="s">
        <v>37</v>
      </c>
      <c r="C32" s="15" t="s">
        <v>22</v>
      </c>
      <c r="D32" s="15" t="s">
        <v>27</v>
      </c>
      <c r="E32" s="21" t="s">
        <v>14</v>
      </c>
      <c r="F32" s="17">
        <v>50000</v>
      </c>
      <c r="G32" s="17">
        <v>0</v>
      </c>
      <c r="H32" s="17">
        <v>50000</v>
      </c>
      <c r="I32" s="17">
        <v>0</v>
      </c>
      <c r="J32" s="17">
        <f t="shared" si="3"/>
        <v>50000</v>
      </c>
      <c r="K32" s="22">
        <v>50000</v>
      </c>
      <c r="L32" s="22">
        <v>0</v>
      </c>
      <c r="M32" s="54" t="s">
        <v>11</v>
      </c>
      <c r="Z32" s="23">
        <f>K32+L32-H32</f>
        <v>0</v>
      </c>
      <c r="AD32" s="49" t="s">
        <v>100</v>
      </c>
      <c r="AG32" s="44">
        <f t="shared" si="1"/>
        <v>0</v>
      </c>
    </row>
    <row r="33" spans="1:33" s="6" customFormat="1" ht="71.25" customHeight="1">
      <c r="A33" s="69">
        <v>26</v>
      </c>
      <c r="B33" s="47" t="s">
        <v>80</v>
      </c>
      <c r="C33" s="15" t="s">
        <v>22</v>
      </c>
      <c r="D33" s="15" t="s">
        <v>27</v>
      </c>
      <c r="E33" s="21" t="s">
        <v>14</v>
      </c>
      <c r="F33" s="17">
        <v>16000</v>
      </c>
      <c r="G33" s="17">
        <v>0</v>
      </c>
      <c r="H33" s="17">
        <v>16000</v>
      </c>
      <c r="I33" s="17">
        <v>0</v>
      </c>
      <c r="J33" s="17">
        <f t="shared" si="3"/>
        <v>16000</v>
      </c>
      <c r="K33" s="22">
        <f aca="true" t="shared" si="5" ref="K33:K38">J33</f>
        <v>16000</v>
      </c>
      <c r="L33" s="22">
        <v>0</v>
      </c>
      <c r="M33" s="54" t="s">
        <v>11</v>
      </c>
      <c r="Z33" s="23"/>
      <c r="AD33" s="49" t="s">
        <v>100</v>
      </c>
      <c r="AG33" s="44">
        <f t="shared" si="1"/>
        <v>0</v>
      </c>
    </row>
    <row r="34" spans="1:33" s="6" customFormat="1" ht="71.25" customHeight="1">
      <c r="A34" s="69">
        <v>27</v>
      </c>
      <c r="B34" s="47" t="s">
        <v>158</v>
      </c>
      <c r="C34" s="15" t="s">
        <v>22</v>
      </c>
      <c r="D34" s="15" t="s">
        <v>27</v>
      </c>
      <c r="E34" s="21" t="s">
        <v>10</v>
      </c>
      <c r="F34" s="17">
        <v>43913</v>
      </c>
      <c r="G34" s="17">
        <v>0</v>
      </c>
      <c r="H34" s="17">
        <v>43913</v>
      </c>
      <c r="I34" s="17">
        <v>0</v>
      </c>
      <c r="J34" s="17">
        <f t="shared" si="3"/>
        <v>43913</v>
      </c>
      <c r="K34" s="22">
        <f t="shared" si="5"/>
        <v>43913</v>
      </c>
      <c r="L34" s="22">
        <v>0</v>
      </c>
      <c r="M34" s="54" t="s">
        <v>11</v>
      </c>
      <c r="Z34" s="23"/>
      <c r="AD34" s="49" t="s">
        <v>100</v>
      </c>
      <c r="AG34" s="44">
        <f t="shared" si="1"/>
        <v>0</v>
      </c>
    </row>
    <row r="35" spans="1:33" s="6" customFormat="1" ht="27">
      <c r="A35" s="69">
        <v>28</v>
      </c>
      <c r="B35" s="47" t="s">
        <v>136</v>
      </c>
      <c r="C35" s="15" t="s">
        <v>22</v>
      </c>
      <c r="D35" s="15" t="s">
        <v>27</v>
      </c>
      <c r="E35" s="21" t="s">
        <v>10</v>
      </c>
      <c r="F35" s="17">
        <v>118200</v>
      </c>
      <c r="G35" s="17">
        <v>0</v>
      </c>
      <c r="H35" s="17">
        <v>118200</v>
      </c>
      <c r="I35" s="17">
        <v>0</v>
      </c>
      <c r="J35" s="17">
        <f t="shared" si="3"/>
        <v>118200</v>
      </c>
      <c r="K35" s="22">
        <f t="shared" si="5"/>
        <v>118200</v>
      </c>
      <c r="L35" s="22">
        <v>0</v>
      </c>
      <c r="M35" s="54" t="s">
        <v>11</v>
      </c>
      <c r="Z35" s="23"/>
      <c r="AD35" s="49" t="s">
        <v>100</v>
      </c>
      <c r="AG35" s="44">
        <f t="shared" si="1"/>
        <v>0</v>
      </c>
    </row>
    <row r="36" spans="1:33" s="6" customFormat="1" ht="110.25">
      <c r="A36" s="69">
        <v>29</v>
      </c>
      <c r="B36" s="47" t="s">
        <v>179</v>
      </c>
      <c r="C36" s="15" t="s">
        <v>22</v>
      </c>
      <c r="D36" s="15" t="s">
        <v>27</v>
      </c>
      <c r="E36" s="21" t="s">
        <v>10</v>
      </c>
      <c r="F36" s="17">
        <v>106907</v>
      </c>
      <c r="G36" s="17">
        <v>0</v>
      </c>
      <c r="H36" s="17">
        <v>106907</v>
      </c>
      <c r="I36" s="17">
        <v>0</v>
      </c>
      <c r="J36" s="17">
        <f t="shared" si="3"/>
        <v>106907</v>
      </c>
      <c r="K36" s="22">
        <f t="shared" si="5"/>
        <v>106907</v>
      </c>
      <c r="L36" s="22">
        <v>0</v>
      </c>
      <c r="M36" s="54" t="s">
        <v>11</v>
      </c>
      <c r="Z36" s="23"/>
      <c r="AD36" s="49" t="s">
        <v>100</v>
      </c>
      <c r="AG36" s="44">
        <f t="shared" si="1"/>
        <v>0</v>
      </c>
    </row>
    <row r="37" spans="1:33" s="6" customFormat="1" ht="27">
      <c r="A37" s="69">
        <v>30</v>
      </c>
      <c r="B37" s="47" t="s">
        <v>13</v>
      </c>
      <c r="C37" s="15" t="s">
        <v>18</v>
      </c>
      <c r="D37" s="15" t="s">
        <v>19</v>
      </c>
      <c r="E37" s="21" t="s">
        <v>14</v>
      </c>
      <c r="F37" s="17">
        <v>14132</v>
      </c>
      <c r="G37" s="17">
        <v>0</v>
      </c>
      <c r="H37" s="17">
        <v>15600</v>
      </c>
      <c r="I37" s="17">
        <v>-1468</v>
      </c>
      <c r="J37" s="17">
        <f t="shared" si="3"/>
        <v>14132</v>
      </c>
      <c r="K37" s="22">
        <f t="shared" si="5"/>
        <v>14132</v>
      </c>
      <c r="L37" s="22">
        <v>0</v>
      </c>
      <c r="M37" s="54" t="s">
        <v>11</v>
      </c>
      <c r="Z37" s="23">
        <f>K37+L37-H37</f>
        <v>-1468</v>
      </c>
      <c r="AD37" s="49" t="s">
        <v>100</v>
      </c>
      <c r="AG37" s="44">
        <f t="shared" si="1"/>
        <v>0</v>
      </c>
    </row>
    <row r="38" spans="1:33" s="6" customFormat="1" ht="27">
      <c r="A38" s="69">
        <v>31</v>
      </c>
      <c r="B38" s="47" t="s">
        <v>152</v>
      </c>
      <c r="C38" s="15" t="s">
        <v>18</v>
      </c>
      <c r="D38" s="15" t="s">
        <v>19</v>
      </c>
      <c r="E38" s="21" t="s">
        <v>14</v>
      </c>
      <c r="F38" s="17">
        <v>14635</v>
      </c>
      <c r="G38" s="17">
        <v>0</v>
      </c>
      <c r="H38" s="17">
        <v>18000</v>
      </c>
      <c r="I38" s="17">
        <v>-3365</v>
      </c>
      <c r="J38" s="17">
        <f t="shared" si="3"/>
        <v>14635</v>
      </c>
      <c r="K38" s="22">
        <f t="shared" si="5"/>
        <v>14635</v>
      </c>
      <c r="L38" s="22">
        <v>0</v>
      </c>
      <c r="M38" s="54" t="s">
        <v>11</v>
      </c>
      <c r="Z38" s="23"/>
      <c r="AD38" s="49" t="s">
        <v>100</v>
      </c>
      <c r="AG38" s="44"/>
    </row>
    <row r="39" spans="1:33" s="6" customFormat="1" ht="157.5" customHeight="1">
      <c r="A39" s="69">
        <v>32</v>
      </c>
      <c r="B39" s="47" t="s">
        <v>59</v>
      </c>
      <c r="C39" s="15" t="s">
        <v>32</v>
      </c>
      <c r="D39" s="15" t="s">
        <v>33</v>
      </c>
      <c r="E39" s="21" t="s">
        <v>14</v>
      </c>
      <c r="F39" s="17">
        <v>785203</v>
      </c>
      <c r="G39" s="17">
        <v>0</v>
      </c>
      <c r="H39" s="17">
        <v>785203</v>
      </c>
      <c r="I39" s="17">
        <v>0</v>
      </c>
      <c r="J39" s="17">
        <f t="shared" si="3"/>
        <v>785203</v>
      </c>
      <c r="K39" s="22">
        <v>120571</v>
      </c>
      <c r="L39" s="22">
        <v>664632</v>
      </c>
      <c r="M39" s="54" t="s">
        <v>121</v>
      </c>
      <c r="Z39" s="23">
        <f>K39+L39-H39</f>
        <v>0</v>
      </c>
      <c r="AD39" s="49" t="s">
        <v>100</v>
      </c>
      <c r="AG39" s="44">
        <f aca="true" t="shared" si="6" ref="AG39:AG112">K39+L39-J39</f>
        <v>0</v>
      </c>
    </row>
    <row r="40" spans="1:33" s="6" customFormat="1" ht="27">
      <c r="A40" s="69">
        <v>33</v>
      </c>
      <c r="B40" s="47" t="s">
        <v>70</v>
      </c>
      <c r="C40" s="15" t="s">
        <v>32</v>
      </c>
      <c r="D40" s="15" t="s">
        <v>33</v>
      </c>
      <c r="E40" s="21" t="s">
        <v>10</v>
      </c>
      <c r="F40" s="17">
        <v>39942</v>
      </c>
      <c r="G40" s="17">
        <v>0</v>
      </c>
      <c r="H40" s="17">
        <v>39942</v>
      </c>
      <c r="I40" s="17">
        <v>0</v>
      </c>
      <c r="J40" s="17">
        <f t="shared" si="3"/>
        <v>39942</v>
      </c>
      <c r="K40" s="22">
        <f>J40</f>
        <v>39942</v>
      </c>
      <c r="L40" s="22">
        <v>0</v>
      </c>
      <c r="M40" s="54" t="s">
        <v>11</v>
      </c>
      <c r="Z40" s="23"/>
      <c r="AD40" s="49" t="s">
        <v>100</v>
      </c>
      <c r="AG40" s="44">
        <f t="shared" si="6"/>
        <v>0</v>
      </c>
    </row>
    <row r="41" spans="1:33" s="6" customFormat="1" ht="102.75" customHeight="1">
      <c r="A41" s="69">
        <v>34</v>
      </c>
      <c r="B41" s="47" t="s">
        <v>86</v>
      </c>
      <c r="C41" s="15" t="s">
        <v>32</v>
      </c>
      <c r="D41" s="15" t="s">
        <v>33</v>
      </c>
      <c r="E41" s="21" t="s">
        <v>14</v>
      </c>
      <c r="F41" s="17">
        <v>150992</v>
      </c>
      <c r="G41" s="17">
        <v>0</v>
      </c>
      <c r="H41" s="17">
        <v>139288</v>
      </c>
      <c r="I41" s="17">
        <v>0</v>
      </c>
      <c r="J41" s="17">
        <f t="shared" si="3"/>
        <v>139288</v>
      </c>
      <c r="K41" s="22">
        <v>97288</v>
      </c>
      <c r="L41" s="22">
        <v>42000</v>
      </c>
      <c r="M41" s="54" t="s">
        <v>81</v>
      </c>
      <c r="Z41" s="23"/>
      <c r="AD41" s="49" t="s">
        <v>100</v>
      </c>
      <c r="AG41" s="44">
        <f t="shared" si="6"/>
        <v>0</v>
      </c>
    </row>
    <row r="42" spans="1:33" s="6" customFormat="1" ht="102.75" customHeight="1">
      <c r="A42" s="69">
        <v>35</v>
      </c>
      <c r="B42" s="47" t="s">
        <v>157</v>
      </c>
      <c r="C42" s="15" t="s">
        <v>32</v>
      </c>
      <c r="D42" s="15" t="s">
        <v>33</v>
      </c>
      <c r="E42" s="21" t="s">
        <v>14</v>
      </c>
      <c r="F42" s="17">
        <v>8620</v>
      </c>
      <c r="G42" s="17">
        <v>0</v>
      </c>
      <c r="H42" s="17">
        <v>8620</v>
      </c>
      <c r="I42" s="17">
        <v>0</v>
      </c>
      <c r="J42" s="17">
        <f t="shared" si="3"/>
        <v>8620</v>
      </c>
      <c r="K42" s="22">
        <f>J42</f>
        <v>8620</v>
      </c>
      <c r="L42" s="22">
        <v>0</v>
      </c>
      <c r="M42" s="54" t="s">
        <v>11</v>
      </c>
      <c r="Z42" s="23"/>
      <c r="AD42" s="49" t="s">
        <v>100</v>
      </c>
      <c r="AG42" s="44"/>
    </row>
    <row r="43" spans="1:33" s="6" customFormat="1" ht="132.75" customHeight="1">
      <c r="A43" s="69">
        <v>36</v>
      </c>
      <c r="B43" s="47" t="s">
        <v>92</v>
      </c>
      <c r="C43" s="15" t="s">
        <v>32</v>
      </c>
      <c r="D43" s="15" t="s">
        <v>33</v>
      </c>
      <c r="E43" s="21" t="s">
        <v>14</v>
      </c>
      <c r="F43" s="17">
        <v>58000</v>
      </c>
      <c r="G43" s="17">
        <v>0</v>
      </c>
      <c r="H43" s="17">
        <v>29000</v>
      </c>
      <c r="I43" s="17">
        <v>0</v>
      </c>
      <c r="J43" s="17">
        <f t="shared" si="3"/>
        <v>29000</v>
      </c>
      <c r="K43" s="22">
        <f>J43</f>
        <v>29000</v>
      </c>
      <c r="L43" s="22">
        <v>0</v>
      </c>
      <c r="M43" s="54" t="s">
        <v>11</v>
      </c>
      <c r="Z43" s="23"/>
      <c r="AD43" s="71" t="s">
        <v>102</v>
      </c>
      <c r="AG43" s="44">
        <f t="shared" si="6"/>
        <v>0</v>
      </c>
    </row>
    <row r="44" spans="1:33" s="6" customFormat="1" ht="27">
      <c r="A44" s="69">
        <v>37</v>
      </c>
      <c r="B44" s="47" t="s">
        <v>170</v>
      </c>
      <c r="C44" s="15" t="s">
        <v>32</v>
      </c>
      <c r="D44" s="15" t="s">
        <v>33</v>
      </c>
      <c r="E44" s="21" t="s">
        <v>14</v>
      </c>
      <c r="F44" s="17">
        <v>9310</v>
      </c>
      <c r="G44" s="17">
        <v>0</v>
      </c>
      <c r="H44" s="17">
        <v>9310</v>
      </c>
      <c r="I44" s="17">
        <v>0</v>
      </c>
      <c r="J44" s="17">
        <f t="shared" si="3"/>
        <v>9310</v>
      </c>
      <c r="K44" s="22">
        <f>J44</f>
        <v>9310</v>
      </c>
      <c r="L44" s="22">
        <v>0</v>
      </c>
      <c r="M44" s="54" t="s">
        <v>11</v>
      </c>
      <c r="Z44" s="23"/>
      <c r="AD44" s="60" t="s">
        <v>100</v>
      </c>
      <c r="AG44" s="44">
        <f t="shared" si="6"/>
        <v>0</v>
      </c>
    </row>
    <row r="45" spans="1:33" s="6" customFormat="1" ht="54.75">
      <c r="A45" s="69">
        <v>38</v>
      </c>
      <c r="B45" s="47" t="s">
        <v>181</v>
      </c>
      <c r="C45" s="15" t="s">
        <v>32</v>
      </c>
      <c r="D45" s="15" t="s">
        <v>180</v>
      </c>
      <c r="E45" s="21" t="s">
        <v>14</v>
      </c>
      <c r="F45" s="17">
        <v>9458</v>
      </c>
      <c r="G45" s="17">
        <v>0</v>
      </c>
      <c r="H45" s="17">
        <v>9458</v>
      </c>
      <c r="I45" s="17">
        <v>0</v>
      </c>
      <c r="J45" s="17">
        <f t="shared" si="3"/>
        <v>9458</v>
      </c>
      <c r="K45" s="22">
        <f>J45</f>
        <v>9458</v>
      </c>
      <c r="L45" s="22">
        <v>0</v>
      </c>
      <c r="M45" s="54" t="s">
        <v>11</v>
      </c>
      <c r="Z45" s="23"/>
      <c r="AD45" s="60" t="s">
        <v>100</v>
      </c>
      <c r="AG45" s="44">
        <f t="shared" si="6"/>
        <v>0</v>
      </c>
    </row>
    <row r="46" spans="1:33" ht="34.5" customHeight="1">
      <c r="A46" s="69">
        <v>39</v>
      </c>
      <c r="B46" s="16" t="s">
        <v>58</v>
      </c>
      <c r="C46" s="20">
        <v>801</v>
      </c>
      <c r="D46" s="20">
        <v>80101</v>
      </c>
      <c r="E46" s="21" t="s">
        <v>14</v>
      </c>
      <c r="F46" s="17">
        <v>7782</v>
      </c>
      <c r="G46" s="17">
        <v>0</v>
      </c>
      <c r="H46" s="17">
        <v>7782</v>
      </c>
      <c r="I46" s="17">
        <v>0</v>
      </c>
      <c r="J46" s="17">
        <f t="shared" si="3"/>
        <v>7782</v>
      </c>
      <c r="K46" s="22">
        <v>7782</v>
      </c>
      <c r="L46" s="22">
        <v>0</v>
      </c>
      <c r="M46" s="30" t="s">
        <v>117</v>
      </c>
      <c r="Z46" s="23">
        <f>K46+L46-H46</f>
        <v>0</v>
      </c>
      <c r="AD46" s="60" t="s">
        <v>100</v>
      </c>
      <c r="AG46" s="44">
        <f t="shared" si="6"/>
        <v>0</v>
      </c>
    </row>
    <row r="47" spans="1:33" ht="145.5" customHeight="1">
      <c r="A47" s="69">
        <v>40</v>
      </c>
      <c r="B47" s="16" t="s">
        <v>30</v>
      </c>
      <c r="C47" s="20">
        <v>801</v>
      </c>
      <c r="D47" s="20">
        <v>80101</v>
      </c>
      <c r="E47" s="21" t="s">
        <v>10</v>
      </c>
      <c r="F47" s="17">
        <v>429984</v>
      </c>
      <c r="G47" s="17">
        <v>300168</v>
      </c>
      <c r="H47" s="17">
        <v>129816</v>
      </c>
      <c r="I47" s="17">
        <v>0</v>
      </c>
      <c r="J47" s="17">
        <f t="shared" si="3"/>
        <v>129816</v>
      </c>
      <c r="K47" s="22">
        <v>24216</v>
      </c>
      <c r="L47" s="22">
        <v>105600</v>
      </c>
      <c r="M47" s="30" t="s">
        <v>122</v>
      </c>
      <c r="Z47" s="23">
        <f>K47+L47-H47</f>
        <v>0</v>
      </c>
      <c r="AD47" s="64" t="s">
        <v>101</v>
      </c>
      <c r="AG47" s="44">
        <f t="shared" si="6"/>
        <v>0</v>
      </c>
    </row>
    <row r="48" spans="1:33" ht="66" customHeight="1">
      <c r="A48" s="69">
        <v>41</v>
      </c>
      <c r="B48" s="16" t="s">
        <v>116</v>
      </c>
      <c r="C48" s="20">
        <v>801</v>
      </c>
      <c r="D48" s="20">
        <v>80101</v>
      </c>
      <c r="E48" s="21" t="s">
        <v>10</v>
      </c>
      <c r="F48" s="17">
        <v>16041</v>
      </c>
      <c r="G48" s="17">
        <v>0</v>
      </c>
      <c r="H48" s="17">
        <v>16041</v>
      </c>
      <c r="I48" s="17">
        <v>0</v>
      </c>
      <c r="J48" s="17">
        <f t="shared" si="3"/>
        <v>16041</v>
      </c>
      <c r="K48" s="22">
        <f>J48</f>
        <v>16041</v>
      </c>
      <c r="L48" s="22">
        <v>0</v>
      </c>
      <c r="M48" s="30" t="s">
        <v>104</v>
      </c>
      <c r="Z48" s="23"/>
      <c r="AD48" s="60" t="s">
        <v>100</v>
      </c>
      <c r="AG48" s="44"/>
    </row>
    <row r="49" spans="1:33" ht="66" customHeight="1">
      <c r="A49" s="69">
        <v>42</v>
      </c>
      <c r="B49" s="16" t="s">
        <v>171</v>
      </c>
      <c r="C49" s="20">
        <v>801</v>
      </c>
      <c r="D49" s="20">
        <v>80104</v>
      </c>
      <c r="E49" s="21" t="s">
        <v>10</v>
      </c>
      <c r="F49" s="17">
        <v>6200</v>
      </c>
      <c r="G49" s="17">
        <v>0</v>
      </c>
      <c r="H49" s="17">
        <v>6000</v>
      </c>
      <c r="I49" s="17">
        <v>200</v>
      </c>
      <c r="J49" s="17">
        <f t="shared" si="3"/>
        <v>6200</v>
      </c>
      <c r="K49" s="22">
        <f>J49</f>
        <v>6200</v>
      </c>
      <c r="L49" s="22">
        <v>0</v>
      </c>
      <c r="M49" s="30" t="s">
        <v>172</v>
      </c>
      <c r="Z49" s="23"/>
      <c r="AD49" s="60" t="s">
        <v>100</v>
      </c>
      <c r="AG49" s="44"/>
    </row>
    <row r="50" spans="1:33" ht="104.25" customHeight="1">
      <c r="A50" s="69">
        <v>43</v>
      </c>
      <c r="B50" s="16" t="s">
        <v>38</v>
      </c>
      <c r="C50" s="20">
        <v>801</v>
      </c>
      <c r="D50" s="20">
        <v>80110</v>
      </c>
      <c r="E50" s="21" t="s">
        <v>15</v>
      </c>
      <c r="F50" s="22">
        <v>5204018</v>
      </c>
      <c r="G50" s="17">
        <v>4537804</v>
      </c>
      <c r="H50" s="17">
        <v>666214</v>
      </c>
      <c r="I50" s="17">
        <v>0</v>
      </c>
      <c r="J50" s="17">
        <f t="shared" si="3"/>
        <v>666214</v>
      </c>
      <c r="K50" s="22">
        <v>43371</v>
      </c>
      <c r="L50" s="22">
        <v>622843</v>
      </c>
      <c r="M50" s="30" t="s">
        <v>123</v>
      </c>
      <c r="Z50" s="23">
        <f>K50+L50-H50</f>
        <v>0</v>
      </c>
      <c r="AD50" s="64" t="s">
        <v>101</v>
      </c>
      <c r="AG50" s="44">
        <f t="shared" si="6"/>
        <v>0</v>
      </c>
    </row>
    <row r="51" spans="1:33" ht="96" customHeight="1">
      <c r="A51" s="69">
        <v>44</v>
      </c>
      <c r="B51" s="16" t="s">
        <v>60</v>
      </c>
      <c r="C51" s="20">
        <v>801</v>
      </c>
      <c r="D51" s="20">
        <v>80113</v>
      </c>
      <c r="E51" s="21" t="s">
        <v>10</v>
      </c>
      <c r="F51" s="22">
        <v>80913</v>
      </c>
      <c r="G51" s="17">
        <v>0</v>
      </c>
      <c r="H51" s="17">
        <v>80913</v>
      </c>
      <c r="I51" s="17">
        <v>0</v>
      </c>
      <c r="J51" s="17">
        <f t="shared" si="3"/>
        <v>80913</v>
      </c>
      <c r="K51" s="22">
        <f>J51</f>
        <v>80913</v>
      </c>
      <c r="L51" s="22">
        <v>0</v>
      </c>
      <c r="M51" s="30" t="s">
        <v>66</v>
      </c>
      <c r="Z51" s="23">
        <f>K51+L51-H51</f>
        <v>0</v>
      </c>
      <c r="AD51" s="60" t="s">
        <v>100</v>
      </c>
      <c r="AG51" s="44">
        <f t="shared" si="6"/>
        <v>0</v>
      </c>
    </row>
    <row r="52" spans="1:33" ht="219" customHeight="1">
      <c r="A52" s="69">
        <v>45</v>
      </c>
      <c r="B52" s="16" t="s">
        <v>93</v>
      </c>
      <c r="C52" s="20">
        <v>801</v>
      </c>
      <c r="D52" s="20">
        <v>80195</v>
      </c>
      <c r="E52" s="21" t="s">
        <v>14</v>
      </c>
      <c r="F52" s="22">
        <v>4900</v>
      </c>
      <c r="G52" s="17">
        <v>0</v>
      </c>
      <c r="H52" s="17">
        <v>4900</v>
      </c>
      <c r="I52" s="17">
        <v>0</v>
      </c>
      <c r="J52" s="17">
        <f t="shared" si="3"/>
        <v>4900</v>
      </c>
      <c r="K52" s="22">
        <v>4900</v>
      </c>
      <c r="L52" s="22">
        <v>0</v>
      </c>
      <c r="M52" s="30" t="s">
        <v>94</v>
      </c>
      <c r="Z52" s="23">
        <f>K52+L52-H52</f>
        <v>0</v>
      </c>
      <c r="AD52" s="60" t="s">
        <v>100</v>
      </c>
      <c r="AG52" s="44">
        <f t="shared" si="6"/>
        <v>0</v>
      </c>
    </row>
    <row r="53" spans="1:33" ht="82.5">
      <c r="A53" s="69">
        <v>46</v>
      </c>
      <c r="B53" s="16" t="s">
        <v>137</v>
      </c>
      <c r="C53" s="20">
        <v>851</v>
      </c>
      <c r="D53" s="20">
        <v>85154</v>
      </c>
      <c r="E53" s="21" t="s">
        <v>10</v>
      </c>
      <c r="F53" s="22">
        <v>48358</v>
      </c>
      <c r="G53" s="17">
        <v>0</v>
      </c>
      <c r="H53" s="17">
        <v>48358</v>
      </c>
      <c r="I53" s="17">
        <v>0</v>
      </c>
      <c r="J53" s="17">
        <f t="shared" si="3"/>
        <v>48358</v>
      </c>
      <c r="K53" s="22">
        <f>J53</f>
        <v>48358</v>
      </c>
      <c r="L53" s="22">
        <v>0</v>
      </c>
      <c r="M53" s="30" t="s">
        <v>11</v>
      </c>
      <c r="Z53" s="23"/>
      <c r="AD53" s="65" t="s">
        <v>102</v>
      </c>
      <c r="AG53" s="44">
        <f t="shared" si="6"/>
        <v>0</v>
      </c>
    </row>
    <row r="54" spans="1:33" ht="41.25">
      <c r="A54" s="69">
        <v>47</v>
      </c>
      <c r="B54" s="16" t="s">
        <v>138</v>
      </c>
      <c r="C54" s="20">
        <v>851</v>
      </c>
      <c r="D54" s="20">
        <v>85154</v>
      </c>
      <c r="E54" s="21" t="s">
        <v>10</v>
      </c>
      <c r="F54" s="22">
        <v>10000</v>
      </c>
      <c r="G54" s="17">
        <v>0</v>
      </c>
      <c r="H54" s="17">
        <v>10000</v>
      </c>
      <c r="I54" s="17">
        <v>0</v>
      </c>
      <c r="J54" s="17">
        <f t="shared" si="3"/>
        <v>10000</v>
      </c>
      <c r="K54" s="22">
        <f>J54</f>
        <v>10000</v>
      </c>
      <c r="L54" s="22">
        <v>0</v>
      </c>
      <c r="M54" s="30" t="s">
        <v>11</v>
      </c>
      <c r="Z54" s="23"/>
      <c r="AD54" s="65" t="s">
        <v>102</v>
      </c>
      <c r="AG54" s="44">
        <f t="shared" si="6"/>
        <v>0</v>
      </c>
    </row>
    <row r="55" spans="1:33" ht="54.75">
      <c r="A55" s="69">
        <v>48</v>
      </c>
      <c r="B55" s="16" t="s">
        <v>139</v>
      </c>
      <c r="C55" s="20">
        <v>852</v>
      </c>
      <c r="D55" s="20">
        <v>85219</v>
      </c>
      <c r="E55" s="21" t="s">
        <v>10</v>
      </c>
      <c r="F55" s="22">
        <v>23000</v>
      </c>
      <c r="G55" s="17">
        <v>0</v>
      </c>
      <c r="H55" s="17">
        <v>23000</v>
      </c>
      <c r="I55" s="17">
        <v>0</v>
      </c>
      <c r="J55" s="17">
        <f t="shared" si="3"/>
        <v>23000</v>
      </c>
      <c r="K55" s="22">
        <f>J55</f>
        <v>23000</v>
      </c>
      <c r="L55" s="22">
        <v>0</v>
      </c>
      <c r="M55" s="30" t="s">
        <v>140</v>
      </c>
      <c r="Z55" s="23"/>
      <c r="AD55" s="60" t="s">
        <v>100</v>
      </c>
      <c r="AG55" s="44">
        <f t="shared" si="6"/>
        <v>0</v>
      </c>
    </row>
    <row r="56" spans="1:33" ht="110.25">
      <c r="A56" s="69">
        <v>49</v>
      </c>
      <c r="B56" s="16" t="s">
        <v>39</v>
      </c>
      <c r="C56" s="20">
        <v>900</v>
      </c>
      <c r="D56" s="20">
        <v>90001</v>
      </c>
      <c r="E56" s="21" t="s">
        <v>24</v>
      </c>
      <c r="F56" s="22">
        <v>200000</v>
      </c>
      <c r="G56" s="17">
        <v>0</v>
      </c>
      <c r="H56" s="17">
        <v>90000</v>
      </c>
      <c r="I56" s="17">
        <v>0</v>
      </c>
      <c r="J56" s="17">
        <f t="shared" si="3"/>
        <v>90000</v>
      </c>
      <c r="K56" s="22">
        <v>90000</v>
      </c>
      <c r="L56" s="22">
        <v>0</v>
      </c>
      <c r="M56" s="30" t="s">
        <v>11</v>
      </c>
      <c r="Z56" s="23">
        <f aca="true" t="shared" si="7" ref="Z56:Z72">K56+L56-H56</f>
        <v>0</v>
      </c>
      <c r="AD56" s="60" t="s">
        <v>100</v>
      </c>
      <c r="AG56" s="44">
        <f t="shared" si="6"/>
        <v>0</v>
      </c>
    </row>
    <row r="57" spans="1:33" ht="134.25" customHeight="1">
      <c r="A57" s="69">
        <v>50</v>
      </c>
      <c r="B57" s="16" t="s">
        <v>108</v>
      </c>
      <c r="C57" s="20">
        <v>900</v>
      </c>
      <c r="D57" s="20">
        <v>90001</v>
      </c>
      <c r="E57" s="21" t="s">
        <v>24</v>
      </c>
      <c r="F57" s="22">
        <v>12915</v>
      </c>
      <c r="G57" s="17">
        <v>0</v>
      </c>
      <c r="H57" s="17">
        <v>12915</v>
      </c>
      <c r="I57" s="17">
        <v>0</v>
      </c>
      <c r="J57" s="17">
        <f t="shared" si="3"/>
        <v>12915</v>
      </c>
      <c r="K57" s="22">
        <f>J57</f>
        <v>12915</v>
      </c>
      <c r="L57" s="22">
        <v>0</v>
      </c>
      <c r="M57" s="30" t="s">
        <v>94</v>
      </c>
      <c r="Z57" s="23">
        <f t="shared" si="7"/>
        <v>0</v>
      </c>
      <c r="AD57" s="60" t="s">
        <v>100</v>
      </c>
      <c r="AG57" s="44">
        <f t="shared" si="6"/>
        <v>0</v>
      </c>
    </row>
    <row r="58" spans="1:33" ht="32.25" customHeight="1">
      <c r="A58" s="69">
        <v>51</v>
      </c>
      <c r="B58" s="16" t="s">
        <v>43</v>
      </c>
      <c r="C58" s="20">
        <v>900</v>
      </c>
      <c r="D58" s="20">
        <v>90003</v>
      </c>
      <c r="E58" s="21" t="s">
        <v>10</v>
      </c>
      <c r="F58" s="17">
        <v>1675</v>
      </c>
      <c r="G58" s="17">
        <v>0</v>
      </c>
      <c r="H58" s="17">
        <v>1675</v>
      </c>
      <c r="I58" s="17">
        <v>0</v>
      </c>
      <c r="J58" s="17">
        <f t="shared" si="3"/>
        <v>1675</v>
      </c>
      <c r="K58" s="22">
        <f>J58</f>
        <v>1675</v>
      </c>
      <c r="L58" s="22">
        <v>0</v>
      </c>
      <c r="M58" s="30" t="s">
        <v>21</v>
      </c>
      <c r="Z58" s="23">
        <f t="shared" si="7"/>
        <v>0</v>
      </c>
      <c r="AD58" s="60" t="s">
        <v>100</v>
      </c>
      <c r="AG58" s="44">
        <f t="shared" si="6"/>
        <v>0</v>
      </c>
    </row>
    <row r="59" spans="1:33" ht="36" customHeight="1">
      <c r="A59" s="69">
        <v>52</v>
      </c>
      <c r="B59" s="16" t="s">
        <v>42</v>
      </c>
      <c r="C59" s="20">
        <v>900</v>
      </c>
      <c r="D59" s="20">
        <v>90003</v>
      </c>
      <c r="E59" s="21" t="s">
        <v>10</v>
      </c>
      <c r="F59" s="17">
        <v>10000</v>
      </c>
      <c r="G59" s="17">
        <v>0</v>
      </c>
      <c r="H59" s="17">
        <v>10000</v>
      </c>
      <c r="I59" s="17">
        <v>0</v>
      </c>
      <c r="J59" s="17">
        <f t="shared" si="3"/>
        <v>10000</v>
      </c>
      <c r="K59" s="22">
        <f>H59</f>
        <v>10000</v>
      </c>
      <c r="L59" s="22">
        <v>0</v>
      </c>
      <c r="M59" s="30" t="s">
        <v>21</v>
      </c>
      <c r="Z59" s="23">
        <f t="shared" si="7"/>
        <v>0</v>
      </c>
      <c r="AD59" s="60" t="s">
        <v>100</v>
      </c>
      <c r="AG59" s="44">
        <f t="shared" si="6"/>
        <v>0</v>
      </c>
    </row>
    <row r="60" spans="1:33" ht="41.25">
      <c r="A60" s="69">
        <v>53</v>
      </c>
      <c r="B60" s="16" t="s">
        <v>41</v>
      </c>
      <c r="C60" s="20">
        <v>900</v>
      </c>
      <c r="D60" s="20">
        <v>90003</v>
      </c>
      <c r="E60" s="21" t="s">
        <v>10</v>
      </c>
      <c r="F60" s="17">
        <v>12500</v>
      </c>
      <c r="G60" s="17">
        <v>0</v>
      </c>
      <c r="H60" s="17">
        <v>12500</v>
      </c>
      <c r="I60" s="17">
        <v>0</v>
      </c>
      <c r="J60" s="17">
        <f t="shared" si="3"/>
        <v>12500</v>
      </c>
      <c r="K60" s="22">
        <f>H60</f>
        <v>12500</v>
      </c>
      <c r="L60" s="22">
        <v>0</v>
      </c>
      <c r="M60" s="30" t="s">
        <v>21</v>
      </c>
      <c r="Z60" s="23">
        <f t="shared" si="7"/>
        <v>0</v>
      </c>
      <c r="AD60" s="60" t="s">
        <v>100</v>
      </c>
      <c r="AG60" s="44">
        <f t="shared" si="6"/>
        <v>0</v>
      </c>
    </row>
    <row r="61" spans="1:33" ht="78">
      <c r="A61" s="69">
        <v>54</v>
      </c>
      <c r="B61" s="12" t="s">
        <v>73</v>
      </c>
      <c r="C61" s="11">
        <v>900</v>
      </c>
      <c r="D61" s="11">
        <v>90003</v>
      </c>
      <c r="E61" s="12" t="s">
        <v>14</v>
      </c>
      <c r="F61" s="13">
        <v>6950</v>
      </c>
      <c r="G61" s="13">
        <v>0</v>
      </c>
      <c r="H61" s="13">
        <v>6950</v>
      </c>
      <c r="I61" s="13">
        <v>0</v>
      </c>
      <c r="J61" s="17">
        <f>H61+I61</f>
        <v>6950</v>
      </c>
      <c r="K61" s="14">
        <f>J61</f>
        <v>6950</v>
      </c>
      <c r="L61" s="14">
        <v>0</v>
      </c>
      <c r="M61" s="30" t="s">
        <v>21</v>
      </c>
      <c r="Z61" s="23">
        <f t="shared" si="7"/>
        <v>0</v>
      </c>
      <c r="AD61" s="60" t="s">
        <v>100</v>
      </c>
      <c r="AG61" s="44">
        <f t="shared" si="6"/>
        <v>0</v>
      </c>
    </row>
    <row r="62" spans="1:33" ht="30.75">
      <c r="A62" s="69">
        <v>55</v>
      </c>
      <c r="B62" s="12" t="s">
        <v>48</v>
      </c>
      <c r="C62" s="11">
        <v>900</v>
      </c>
      <c r="D62" s="11">
        <v>90015</v>
      </c>
      <c r="E62" s="12" t="s">
        <v>10</v>
      </c>
      <c r="F62" s="13">
        <v>5227</v>
      </c>
      <c r="G62" s="13">
        <v>0</v>
      </c>
      <c r="H62" s="13">
        <v>5227</v>
      </c>
      <c r="I62" s="13">
        <v>0</v>
      </c>
      <c r="J62" s="17">
        <f t="shared" si="3"/>
        <v>5227</v>
      </c>
      <c r="K62" s="14">
        <f>H62</f>
        <v>5227</v>
      </c>
      <c r="L62" s="14">
        <v>0</v>
      </c>
      <c r="M62" s="30" t="s">
        <v>21</v>
      </c>
      <c r="Z62" s="23">
        <f t="shared" si="7"/>
        <v>0</v>
      </c>
      <c r="AD62" s="60" t="s">
        <v>100</v>
      </c>
      <c r="AG62" s="44">
        <f t="shared" si="6"/>
        <v>0</v>
      </c>
    </row>
    <row r="63" spans="1:33" ht="49.5" customHeight="1">
      <c r="A63" s="69">
        <v>56</v>
      </c>
      <c r="B63" s="12" t="s">
        <v>87</v>
      </c>
      <c r="C63" s="11">
        <v>900</v>
      </c>
      <c r="D63" s="11">
        <v>90015</v>
      </c>
      <c r="E63" s="12" t="s">
        <v>10</v>
      </c>
      <c r="F63" s="13">
        <v>0</v>
      </c>
      <c r="G63" s="13">
        <v>0</v>
      </c>
      <c r="H63" s="13">
        <v>10568</v>
      </c>
      <c r="I63" s="13">
        <v>-10568</v>
      </c>
      <c r="J63" s="17">
        <f t="shared" si="3"/>
        <v>0</v>
      </c>
      <c r="K63" s="14">
        <f>J63</f>
        <v>0</v>
      </c>
      <c r="L63" s="14">
        <v>0</v>
      </c>
      <c r="M63" s="30" t="s">
        <v>21</v>
      </c>
      <c r="Z63" s="23">
        <f t="shared" si="7"/>
        <v>-10568</v>
      </c>
      <c r="AD63" s="60" t="s">
        <v>100</v>
      </c>
      <c r="AG63" s="44">
        <f t="shared" si="6"/>
        <v>0</v>
      </c>
    </row>
    <row r="64" spans="1:33" ht="140.25">
      <c r="A64" s="69">
        <v>57</v>
      </c>
      <c r="B64" s="12" t="s">
        <v>91</v>
      </c>
      <c r="C64" s="11">
        <v>900</v>
      </c>
      <c r="D64" s="11">
        <v>90015</v>
      </c>
      <c r="E64" s="12" t="s">
        <v>10</v>
      </c>
      <c r="F64" s="13">
        <v>7800</v>
      </c>
      <c r="G64" s="13">
        <v>0</v>
      </c>
      <c r="H64" s="13">
        <v>7800</v>
      </c>
      <c r="I64" s="13">
        <v>0</v>
      </c>
      <c r="J64" s="17">
        <f t="shared" si="3"/>
        <v>7800</v>
      </c>
      <c r="K64" s="14">
        <f>J64</f>
        <v>7800</v>
      </c>
      <c r="L64" s="14">
        <v>0</v>
      </c>
      <c r="M64" s="30" t="s">
        <v>11</v>
      </c>
      <c r="Z64" s="23">
        <f t="shared" si="7"/>
        <v>0</v>
      </c>
      <c r="AD64" s="60" t="s">
        <v>100</v>
      </c>
      <c r="AG64" s="44">
        <f t="shared" si="6"/>
        <v>0</v>
      </c>
    </row>
    <row r="65" spans="1:33" ht="156">
      <c r="A65" s="69">
        <v>58</v>
      </c>
      <c r="B65" s="12" t="s">
        <v>85</v>
      </c>
      <c r="C65" s="11">
        <v>900</v>
      </c>
      <c r="D65" s="11">
        <v>90015</v>
      </c>
      <c r="E65" s="12" t="s">
        <v>74</v>
      </c>
      <c r="F65" s="13">
        <v>16000</v>
      </c>
      <c r="G65" s="13">
        <v>0</v>
      </c>
      <c r="H65" s="13">
        <v>16000</v>
      </c>
      <c r="I65" s="13">
        <v>0</v>
      </c>
      <c r="J65" s="17">
        <f t="shared" si="3"/>
        <v>16000</v>
      </c>
      <c r="K65" s="14">
        <f>J65</f>
        <v>16000</v>
      </c>
      <c r="L65" s="14">
        <v>0</v>
      </c>
      <c r="M65" s="30" t="s">
        <v>11</v>
      </c>
      <c r="Z65" s="23">
        <f t="shared" si="7"/>
        <v>0</v>
      </c>
      <c r="AD65" s="60" t="s">
        <v>100</v>
      </c>
      <c r="AG65" s="44">
        <f t="shared" si="6"/>
        <v>0</v>
      </c>
    </row>
    <row r="66" spans="1:33" ht="46.5">
      <c r="A66" s="69">
        <v>59</v>
      </c>
      <c r="B66" s="12" t="s">
        <v>45</v>
      </c>
      <c r="C66" s="11">
        <v>900</v>
      </c>
      <c r="D66" s="11">
        <v>90015</v>
      </c>
      <c r="E66" s="12" t="s">
        <v>10</v>
      </c>
      <c r="F66" s="13">
        <v>8000</v>
      </c>
      <c r="G66" s="13">
        <v>0</v>
      </c>
      <c r="H66" s="13">
        <v>8000</v>
      </c>
      <c r="I66" s="13">
        <v>0</v>
      </c>
      <c r="J66" s="17">
        <f t="shared" si="3"/>
        <v>8000</v>
      </c>
      <c r="K66" s="14">
        <v>8000</v>
      </c>
      <c r="L66" s="14">
        <v>0</v>
      </c>
      <c r="M66" s="30" t="s">
        <v>11</v>
      </c>
      <c r="Z66" s="23">
        <f t="shared" si="7"/>
        <v>0</v>
      </c>
      <c r="AD66" s="60" t="s">
        <v>100</v>
      </c>
      <c r="AG66" s="44">
        <f t="shared" si="6"/>
        <v>0</v>
      </c>
    </row>
    <row r="67" spans="1:33" ht="108.75">
      <c r="A67" s="69">
        <v>60</v>
      </c>
      <c r="B67" s="12" t="s">
        <v>29</v>
      </c>
      <c r="C67" s="11">
        <v>900</v>
      </c>
      <c r="D67" s="11">
        <v>90015</v>
      </c>
      <c r="E67" s="12" t="s">
        <v>46</v>
      </c>
      <c r="F67" s="13">
        <v>21796</v>
      </c>
      <c r="G67" s="13">
        <v>2829</v>
      </c>
      <c r="H67" s="13">
        <v>21796</v>
      </c>
      <c r="I67" s="13">
        <v>0</v>
      </c>
      <c r="J67" s="17">
        <f t="shared" si="3"/>
        <v>21796</v>
      </c>
      <c r="K67" s="14">
        <v>21796</v>
      </c>
      <c r="L67" s="14">
        <v>0</v>
      </c>
      <c r="M67" s="30" t="s">
        <v>11</v>
      </c>
      <c r="Z67" s="23">
        <f t="shared" si="7"/>
        <v>0</v>
      </c>
      <c r="AD67" s="64" t="s">
        <v>101</v>
      </c>
      <c r="AG67" s="44">
        <f t="shared" si="6"/>
        <v>0</v>
      </c>
    </row>
    <row r="68" spans="1:33" ht="69">
      <c r="A68" s="69">
        <v>61</v>
      </c>
      <c r="B68" s="12" t="s">
        <v>47</v>
      </c>
      <c r="C68" s="11">
        <v>900</v>
      </c>
      <c r="D68" s="11">
        <v>90015</v>
      </c>
      <c r="E68" s="12" t="s">
        <v>10</v>
      </c>
      <c r="F68" s="13">
        <v>29280</v>
      </c>
      <c r="G68" s="13">
        <v>0</v>
      </c>
      <c r="H68" s="13">
        <v>29280</v>
      </c>
      <c r="I68" s="13">
        <v>0</v>
      </c>
      <c r="J68" s="17">
        <f t="shared" si="3"/>
        <v>29280</v>
      </c>
      <c r="K68" s="14">
        <v>16913</v>
      </c>
      <c r="L68" s="14">
        <v>12367</v>
      </c>
      <c r="M68" s="30" t="s">
        <v>126</v>
      </c>
      <c r="Z68" s="23">
        <f t="shared" si="7"/>
        <v>0</v>
      </c>
      <c r="AD68" s="60" t="s">
        <v>100</v>
      </c>
      <c r="AG68" s="44">
        <f t="shared" si="6"/>
        <v>0</v>
      </c>
    </row>
    <row r="69" spans="1:33" ht="46.5">
      <c r="A69" s="69">
        <v>62</v>
      </c>
      <c r="B69" s="12" t="s">
        <v>50</v>
      </c>
      <c r="C69" s="11">
        <v>900</v>
      </c>
      <c r="D69" s="11">
        <v>90015</v>
      </c>
      <c r="E69" s="12" t="s">
        <v>20</v>
      </c>
      <c r="F69" s="13">
        <v>17600</v>
      </c>
      <c r="G69" s="13">
        <v>0</v>
      </c>
      <c r="H69" s="13">
        <v>17600</v>
      </c>
      <c r="I69" s="13">
        <v>0</v>
      </c>
      <c r="J69" s="17">
        <f t="shared" si="3"/>
        <v>17600</v>
      </c>
      <c r="K69" s="14">
        <f>J69</f>
        <v>17600</v>
      </c>
      <c r="L69" s="14">
        <v>0</v>
      </c>
      <c r="M69" s="30" t="s">
        <v>11</v>
      </c>
      <c r="Z69" s="23">
        <f t="shared" si="7"/>
        <v>0</v>
      </c>
      <c r="AD69" s="60" t="s">
        <v>100</v>
      </c>
      <c r="AG69" s="44">
        <f t="shared" si="6"/>
        <v>0</v>
      </c>
    </row>
    <row r="70" spans="1:33" ht="62.25">
      <c r="A70" s="69">
        <v>63</v>
      </c>
      <c r="B70" s="12" t="s">
        <v>49</v>
      </c>
      <c r="C70" s="11">
        <v>900</v>
      </c>
      <c r="D70" s="11">
        <v>90015</v>
      </c>
      <c r="E70" s="12" t="s">
        <v>10</v>
      </c>
      <c r="F70" s="13">
        <v>36500</v>
      </c>
      <c r="G70" s="13">
        <v>0</v>
      </c>
      <c r="H70" s="13">
        <v>36500</v>
      </c>
      <c r="I70" s="13">
        <v>0</v>
      </c>
      <c r="J70" s="17">
        <f t="shared" si="3"/>
        <v>36500</v>
      </c>
      <c r="K70" s="14">
        <v>36500</v>
      </c>
      <c r="L70" s="14"/>
      <c r="M70" s="30" t="s">
        <v>11</v>
      </c>
      <c r="Z70" s="23">
        <f t="shared" si="7"/>
        <v>0</v>
      </c>
      <c r="AD70" s="60" t="s">
        <v>100</v>
      </c>
      <c r="AG70" s="44">
        <f t="shared" si="6"/>
        <v>0</v>
      </c>
    </row>
    <row r="71" spans="1:33" ht="145.5" customHeight="1">
      <c r="A71" s="69">
        <v>64</v>
      </c>
      <c r="B71" s="12" t="s">
        <v>88</v>
      </c>
      <c r="C71" s="11">
        <v>900</v>
      </c>
      <c r="D71" s="11">
        <v>90015</v>
      </c>
      <c r="E71" s="12" t="s">
        <v>10</v>
      </c>
      <c r="F71" s="13">
        <v>283713</v>
      </c>
      <c r="G71" s="13">
        <v>0</v>
      </c>
      <c r="H71" s="13">
        <v>52068</v>
      </c>
      <c r="I71" s="13">
        <v>0</v>
      </c>
      <c r="J71" s="17">
        <f t="shared" si="3"/>
        <v>52068</v>
      </c>
      <c r="K71" s="14">
        <f>J71</f>
        <v>52068</v>
      </c>
      <c r="L71" s="14">
        <v>0</v>
      </c>
      <c r="M71" s="30" t="s">
        <v>11</v>
      </c>
      <c r="Z71" s="23">
        <f t="shared" si="7"/>
        <v>0</v>
      </c>
      <c r="AD71" s="60" t="s">
        <v>100</v>
      </c>
      <c r="AG71" s="44">
        <f t="shared" si="6"/>
        <v>0</v>
      </c>
    </row>
    <row r="72" spans="1:33" ht="93">
      <c r="A72" s="69">
        <v>65</v>
      </c>
      <c r="B72" s="12" t="s">
        <v>51</v>
      </c>
      <c r="C72" s="11">
        <v>900</v>
      </c>
      <c r="D72" s="11">
        <v>90015</v>
      </c>
      <c r="E72" s="12" t="s">
        <v>24</v>
      </c>
      <c r="F72" s="13">
        <v>67961</v>
      </c>
      <c r="G72" s="13">
        <v>0</v>
      </c>
      <c r="H72" s="13">
        <v>67961</v>
      </c>
      <c r="I72" s="13">
        <v>0</v>
      </c>
      <c r="J72" s="17">
        <f t="shared" si="3"/>
        <v>67961</v>
      </c>
      <c r="K72" s="14">
        <f>J72</f>
        <v>67961</v>
      </c>
      <c r="L72" s="14">
        <v>0</v>
      </c>
      <c r="M72" s="30" t="s">
        <v>11</v>
      </c>
      <c r="Z72" s="23">
        <f t="shared" si="7"/>
        <v>0</v>
      </c>
      <c r="AD72" s="60" t="s">
        <v>100</v>
      </c>
      <c r="AG72" s="44">
        <f t="shared" si="6"/>
        <v>0</v>
      </c>
    </row>
    <row r="73" spans="1:33" ht="108.75">
      <c r="A73" s="69">
        <v>66</v>
      </c>
      <c r="B73" s="12" t="s">
        <v>75</v>
      </c>
      <c r="C73" s="11">
        <v>900</v>
      </c>
      <c r="D73" s="11">
        <v>90015</v>
      </c>
      <c r="E73" s="12" t="s">
        <v>24</v>
      </c>
      <c r="F73" s="13">
        <v>40288</v>
      </c>
      <c r="G73" s="13">
        <v>0</v>
      </c>
      <c r="H73" s="13">
        <v>40288</v>
      </c>
      <c r="I73" s="13">
        <v>0</v>
      </c>
      <c r="J73" s="17">
        <f t="shared" si="3"/>
        <v>40288</v>
      </c>
      <c r="K73" s="14">
        <f>J73</f>
        <v>40288</v>
      </c>
      <c r="L73" s="14">
        <v>0</v>
      </c>
      <c r="M73" s="30" t="s">
        <v>11</v>
      </c>
      <c r="Z73" s="23"/>
      <c r="AD73" s="60" t="s">
        <v>100</v>
      </c>
      <c r="AG73" s="44">
        <f t="shared" si="6"/>
        <v>0</v>
      </c>
    </row>
    <row r="74" spans="1:33" ht="93">
      <c r="A74" s="69">
        <v>67</v>
      </c>
      <c r="B74" s="12" t="s">
        <v>141</v>
      </c>
      <c r="C74" s="11">
        <v>900</v>
      </c>
      <c r="D74" s="11">
        <v>90015</v>
      </c>
      <c r="E74" s="12" t="s">
        <v>143</v>
      </c>
      <c r="F74" s="13">
        <v>8200</v>
      </c>
      <c r="G74" s="13">
        <v>0</v>
      </c>
      <c r="H74" s="13">
        <v>8200</v>
      </c>
      <c r="I74" s="13">
        <v>0</v>
      </c>
      <c r="J74" s="17">
        <f t="shared" si="3"/>
        <v>8200</v>
      </c>
      <c r="K74" s="14">
        <f>J74</f>
        <v>8200</v>
      </c>
      <c r="L74" s="14">
        <v>0</v>
      </c>
      <c r="M74" s="30" t="s">
        <v>11</v>
      </c>
      <c r="Z74" s="23"/>
      <c r="AD74" s="60" t="s">
        <v>100</v>
      </c>
      <c r="AG74" s="44">
        <f t="shared" si="6"/>
        <v>0</v>
      </c>
    </row>
    <row r="75" spans="1:33" ht="140.25">
      <c r="A75" s="69">
        <v>68</v>
      </c>
      <c r="B75" s="12" t="s">
        <v>109</v>
      </c>
      <c r="C75" s="11">
        <v>900</v>
      </c>
      <c r="D75" s="11">
        <v>90015</v>
      </c>
      <c r="E75" s="12" t="s">
        <v>20</v>
      </c>
      <c r="F75" s="13">
        <v>19895</v>
      </c>
      <c r="G75" s="13">
        <v>0</v>
      </c>
      <c r="H75" s="13">
        <v>19895</v>
      </c>
      <c r="I75" s="13">
        <v>0</v>
      </c>
      <c r="J75" s="17">
        <f t="shared" si="3"/>
        <v>19895</v>
      </c>
      <c r="K75" s="14">
        <f>J75</f>
        <v>19895</v>
      </c>
      <c r="L75" s="14">
        <v>0</v>
      </c>
      <c r="M75" s="30" t="s">
        <v>11</v>
      </c>
      <c r="Z75" s="23"/>
      <c r="AD75" s="60" t="s">
        <v>100</v>
      </c>
      <c r="AG75" s="44">
        <f t="shared" si="6"/>
        <v>0</v>
      </c>
    </row>
    <row r="76" spans="1:33" ht="46.5">
      <c r="A76" s="69">
        <v>69</v>
      </c>
      <c r="B76" s="12" t="s">
        <v>52</v>
      </c>
      <c r="C76" s="11">
        <v>900</v>
      </c>
      <c r="D76" s="11">
        <v>90095</v>
      </c>
      <c r="E76" s="12" t="s">
        <v>20</v>
      </c>
      <c r="F76" s="13">
        <v>8200</v>
      </c>
      <c r="G76" s="13">
        <v>0</v>
      </c>
      <c r="H76" s="13">
        <v>8200</v>
      </c>
      <c r="I76" s="13">
        <v>0</v>
      </c>
      <c r="J76" s="17">
        <f t="shared" si="3"/>
        <v>8200</v>
      </c>
      <c r="K76" s="14">
        <v>8200</v>
      </c>
      <c r="L76" s="14">
        <v>0</v>
      </c>
      <c r="M76" s="30" t="s">
        <v>21</v>
      </c>
      <c r="Z76" s="23">
        <f>K76+L76-H76</f>
        <v>0</v>
      </c>
      <c r="AD76" s="60" t="s">
        <v>100</v>
      </c>
      <c r="AG76" s="44">
        <f t="shared" si="6"/>
        <v>0</v>
      </c>
    </row>
    <row r="77" spans="1:33" ht="46.5">
      <c r="A77" s="69">
        <v>70</v>
      </c>
      <c r="B77" s="12" t="s">
        <v>53</v>
      </c>
      <c r="C77" s="11">
        <v>900</v>
      </c>
      <c r="D77" s="11">
        <v>90095</v>
      </c>
      <c r="E77" s="12" t="s">
        <v>20</v>
      </c>
      <c r="F77" s="13">
        <v>25000</v>
      </c>
      <c r="G77" s="13">
        <v>14697</v>
      </c>
      <c r="H77" s="13">
        <v>10000</v>
      </c>
      <c r="I77" s="13">
        <v>0</v>
      </c>
      <c r="J77" s="17">
        <f t="shared" si="3"/>
        <v>10000</v>
      </c>
      <c r="K77" s="14">
        <v>10000</v>
      </c>
      <c r="L77" s="14">
        <v>0</v>
      </c>
      <c r="M77" s="55" t="s">
        <v>21</v>
      </c>
      <c r="Z77" s="23">
        <f>K77+L77-H77</f>
        <v>0</v>
      </c>
      <c r="AD77" s="64" t="s">
        <v>101</v>
      </c>
      <c r="AG77" s="44">
        <f t="shared" si="6"/>
        <v>0</v>
      </c>
    </row>
    <row r="78" spans="1:33" ht="78">
      <c r="A78" s="69">
        <v>71</v>
      </c>
      <c r="B78" s="12" t="s">
        <v>54</v>
      </c>
      <c r="C78" s="11">
        <v>900</v>
      </c>
      <c r="D78" s="11">
        <v>90095</v>
      </c>
      <c r="E78" s="12" t="s">
        <v>24</v>
      </c>
      <c r="F78" s="13">
        <v>86754</v>
      </c>
      <c r="G78" s="13">
        <v>0</v>
      </c>
      <c r="H78" s="13">
        <v>86754</v>
      </c>
      <c r="I78" s="13">
        <v>0</v>
      </c>
      <c r="J78" s="17">
        <f t="shared" si="3"/>
        <v>86754</v>
      </c>
      <c r="K78" s="14">
        <f>J78</f>
        <v>86754</v>
      </c>
      <c r="L78" s="14">
        <v>0</v>
      </c>
      <c r="M78" s="55" t="s">
        <v>11</v>
      </c>
      <c r="Z78" s="23">
        <f>K78+L78-H78</f>
        <v>0</v>
      </c>
      <c r="AD78" s="60" t="s">
        <v>100</v>
      </c>
      <c r="AG78" s="44">
        <f t="shared" si="6"/>
        <v>0</v>
      </c>
    </row>
    <row r="79" spans="1:33" ht="93">
      <c r="A79" s="69">
        <v>72</v>
      </c>
      <c r="B79" s="12" t="s">
        <v>110</v>
      </c>
      <c r="C79" s="11">
        <v>900</v>
      </c>
      <c r="D79" s="11">
        <v>90095</v>
      </c>
      <c r="E79" s="12" t="s">
        <v>24</v>
      </c>
      <c r="F79" s="13">
        <v>5535</v>
      </c>
      <c r="G79" s="13">
        <v>0</v>
      </c>
      <c r="H79" s="13">
        <v>5535</v>
      </c>
      <c r="I79" s="13">
        <v>0</v>
      </c>
      <c r="J79" s="17">
        <f t="shared" si="3"/>
        <v>5535</v>
      </c>
      <c r="K79" s="14">
        <f>J79</f>
        <v>5535</v>
      </c>
      <c r="L79" s="14">
        <v>0</v>
      </c>
      <c r="M79" s="55" t="s">
        <v>11</v>
      </c>
      <c r="Z79" s="23"/>
      <c r="AD79" s="60" t="s">
        <v>100</v>
      </c>
      <c r="AG79" s="44">
        <f t="shared" si="6"/>
        <v>0</v>
      </c>
    </row>
    <row r="80" spans="1:33" ht="108.75">
      <c r="A80" s="69">
        <v>73</v>
      </c>
      <c r="B80" s="12" t="s">
        <v>173</v>
      </c>
      <c r="C80" s="11">
        <v>900</v>
      </c>
      <c r="D80" s="11">
        <v>90095</v>
      </c>
      <c r="E80" s="12" t="s">
        <v>10</v>
      </c>
      <c r="F80" s="13">
        <v>6292</v>
      </c>
      <c r="G80" s="13">
        <v>0</v>
      </c>
      <c r="H80" s="13">
        <v>6292</v>
      </c>
      <c r="I80" s="13">
        <v>0</v>
      </c>
      <c r="J80" s="17">
        <f t="shared" si="3"/>
        <v>6292</v>
      </c>
      <c r="K80" s="14">
        <f>J80</f>
        <v>6292</v>
      </c>
      <c r="L80" s="14">
        <v>0</v>
      </c>
      <c r="M80" s="55" t="s">
        <v>174</v>
      </c>
      <c r="Z80" s="23"/>
      <c r="AD80" s="60" t="s">
        <v>100</v>
      </c>
      <c r="AG80" s="44">
        <f t="shared" si="6"/>
        <v>0</v>
      </c>
    </row>
    <row r="81" spans="1:33" ht="30.75">
      <c r="A81" s="69">
        <v>74</v>
      </c>
      <c r="B81" s="12" t="s">
        <v>153</v>
      </c>
      <c r="C81" s="11">
        <v>921</v>
      </c>
      <c r="D81" s="11">
        <v>92105</v>
      </c>
      <c r="E81" s="12" t="s">
        <v>10</v>
      </c>
      <c r="F81" s="13">
        <v>32000</v>
      </c>
      <c r="G81" s="13">
        <v>0</v>
      </c>
      <c r="H81" s="13">
        <v>32000</v>
      </c>
      <c r="I81" s="13">
        <v>0</v>
      </c>
      <c r="J81" s="17">
        <f t="shared" si="3"/>
        <v>32000</v>
      </c>
      <c r="K81" s="14">
        <f>J81</f>
        <v>32000</v>
      </c>
      <c r="L81" s="14">
        <v>0</v>
      </c>
      <c r="M81" s="55" t="s">
        <v>11</v>
      </c>
      <c r="Z81" s="23"/>
      <c r="AD81" s="60" t="s">
        <v>100</v>
      </c>
      <c r="AG81" s="44">
        <f t="shared" si="6"/>
        <v>0</v>
      </c>
    </row>
    <row r="82" spans="1:33" ht="46.5">
      <c r="A82" s="69">
        <v>75</v>
      </c>
      <c r="B82" s="12" t="s">
        <v>154</v>
      </c>
      <c r="C82" s="11">
        <v>921</v>
      </c>
      <c r="D82" s="11">
        <v>92105</v>
      </c>
      <c r="E82" s="12" t="s">
        <v>10</v>
      </c>
      <c r="F82" s="13">
        <v>30000</v>
      </c>
      <c r="G82" s="13">
        <v>0</v>
      </c>
      <c r="H82" s="13">
        <v>30000</v>
      </c>
      <c r="I82" s="13">
        <v>0</v>
      </c>
      <c r="J82" s="17">
        <f t="shared" si="3"/>
        <v>30000</v>
      </c>
      <c r="K82" s="14">
        <v>30000</v>
      </c>
      <c r="L82" s="14">
        <v>0</v>
      </c>
      <c r="M82" s="55" t="s">
        <v>11</v>
      </c>
      <c r="Z82" s="23"/>
      <c r="AD82" s="60" t="s">
        <v>100</v>
      </c>
      <c r="AG82" s="44"/>
    </row>
    <row r="83" spans="1:33" ht="46.5">
      <c r="A83" s="69">
        <v>76</v>
      </c>
      <c r="B83" s="12" t="s">
        <v>55</v>
      </c>
      <c r="C83" s="11">
        <v>921</v>
      </c>
      <c r="D83" s="11">
        <v>92109</v>
      </c>
      <c r="E83" s="12" t="s">
        <v>10</v>
      </c>
      <c r="F83" s="13">
        <v>3540</v>
      </c>
      <c r="G83" s="13">
        <v>0</v>
      </c>
      <c r="H83" s="13">
        <v>3540</v>
      </c>
      <c r="I83" s="13">
        <v>0</v>
      </c>
      <c r="J83" s="17">
        <f t="shared" si="3"/>
        <v>3540</v>
      </c>
      <c r="K83" s="14">
        <v>3540</v>
      </c>
      <c r="L83" s="14">
        <v>0</v>
      </c>
      <c r="M83" s="55" t="s">
        <v>21</v>
      </c>
      <c r="Z83" s="23">
        <f>K83+L83-H83</f>
        <v>0</v>
      </c>
      <c r="AD83" s="60" t="s">
        <v>100</v>
      </c>
      <c r="AG83" s="44">
        <f t="shared" si="6"/>
        <v>0</v>
      </c>
    </row>
    <row r="84" spans="1:33" ht="46.5">
      <c r="A84" s="69">
        <v>77</v>
      </c>
      <c r="B84" s="12" t="s">
        <v>56</v>
      </c>
      <c r="C84" s="11">
        <v>921</v>
      </c>
      <c r="D84" s="11">
        <v>92109</v>
      </c>
      <c r="E84" s="12" t="s">
        <v>10</v>
      </c>
      <c r="F84" s="13">
        <v>8000</v>
      </c>
      <c r="G84" s="13">
        <v>0</v>
      </c>
      <c r="H84" s="13">
        <v>8000</v>
      </c>
      <c r="I84" s="13">
        <v>0</v>
      </c>
      <c r="J84" s="17">
        <f t="shared" si="3"/>
        <v>8000</v>
      </c>
      <c r="K84" s="14">
        <v>8000</v>
      </c>
      <c r="L84" s="14">
        <v>0</v>
      </c>
      <c r="M84" s="55" t="s">
        <v>21</v>
      </c>
      <c r="Z84" s="23">
        <f>K84+L84-H84</f>
        <v>0</v>
      </c>
      <c r="AD84" s="60" t="s">
        <v>100</v>
      </c>
      <c r="AG84" s="44">
        <f t="shared" si="6"/>
        <v>0</v>
      </c>
    </row>
    <row r="85" spans="1:33" ht="62.25">
      <c r="A85" s="69">
        <v>78</v>
      </c>
      <c r="B85" s="12" t="s">
        <v>57</v>
      </c>
      <c r="C85" s="11">
        <v>921</v>
      </c>
      <c r="D85" s="11">
        <v>92109</v>
      </c>
      <c r="E85" s="12" t="s">
        <v>10</v>
      </c>
      <c r="F85" s="13">
        <v>9055</v>
      </c>
      <c r="G85" s="13">
        <v>0</v>
      </c>
      <c r="H85" s="13">
        <v>9055</v>
      </c>
      <c r="I85" s="13">
        <v>0</v>
      </c>
      <c r="J85" s="17">
        <f t="shared" si="3"/>
        <v>9055</v>
      </c>
      <c r="K85" s="14">
        <v>9055</v>
      </c>
      <c r="L85" s="14">
        <v>0</v>
      </c>
      <c r="M85" s="55" t="s">
        <v>21</v>
      </c>
      <c r="Z85" s="23">
        <f>K85+L85-H85</f>
        <v>0</v>
      </c>
      <c r="AD85" s="60" t="s">
        <v>100</v>
      </c>
      <c r="AG85" s="44">
        <f t="shared" si="6"/>
        <v>0</v>
      </c>
    </row>
    <row r="86" spans="1:33" ht="46.5">
      <c r="A86" s="69">
        <v>79</v>
      </c>
      <c r="B86" s="12" t="s">
        <v>61</v>
      </c>
      <c r="C86" s="11">
        <v>921</v>
      </c>
      <c r="D86" s="11">
        <v>92109</v>
      </c>
      <c r="E86" s="12" t="s">
        <v>10</v>
      </c>
      <c r="F86" s="13">
        <v>20000</v>
      </c>
      <c r="G86" s="13">
        <v>0</v>
      </c>
      <c r="H86" s="13">
        <v>20000</v>
      </c>
      <c r="I86" s="13">
        <v>0</v>
      </c>
      <c r="J86" s="17">
        <f t="shared" si="3"/>
        <v>20000</v>
      </c>
      <c r="K86" s="14">
        <v>20000</v>
      </c>
      <c r="L86" s="14">
        <v>0</v>
      </c>
      <c r="M86" s="55" t="s">
        <v>11</v>
      </c>
      <c r="Z86" s="23">
        <f>K86+L86-H86</f>
        <v>0</v>
      </c>
      <c r="AD86" s="66" t="s">
        <v>102</v>
      </c>
      <c r="AG86" s="44">
        <f t="shared" si="6"/>
        <v>0</v>
      </c>
    </row>
    <row r="87" spans="1:33" ht="108.75">
      <c r="A87" s="69">
        <v>80</v>
      </c>
      <c r="B87" s="12" t="s">
        <v>71</v>
      </c>
      <c r="C87" s="11">
        <v>921</v>
      </c>
      <c r="D87" s="11">
        <v>92109</v>
      </c>
      <c r="E87" s="12" t="s">
        <v>10</v>
      </c>
      <c r="F87" s="13">
        <v>42912</v>
      </c>
      <c r="G87" s="13">
        <v>0</v>
      </c>
      <c r="H87" s="13">
        <v>42912</v>
      </c>
      <c r="I87" s="13">
        <v>0</v>
      </c>
      <c r="J87" s="17">
        <f t="shared" si="3"/>
        <v>42912</v>
      </c>
      <c r="K87" s="14">
        <f>J87</f>
        <v>42912</v>
      </c>
      <c r="L87" s="14">
        <v>0</v>
      </c>
      <c r="M87" s="55" t="s">
        <v>72</v>
      </c>
      <c r="Z87" s="23"/>
      <c r="AD87" s="66" t="s">
        <v>102</v>
      </c>
      <c r="AG87" s="44">
        <f t="shared" si="6"/>
        <v>0</v>
      </c>
    </row>
    <row r="88" spans="1:33" ht="62.25">
      <c r="A88" s="69">
        <v>81</v>
      </c>
      <c r="B88" s="12" t="s">
        <v>166</v>
      </c>
      <c r="C88" s="11">
        <v>921</v>
      </c>
      <c r="D88" s="11">
        <v>92109</v>
      </c>
      <c r="E88" s="12" t="s">
        <v>14</v>
      </c>
      <c r="F88" s="13">
        <v>0</v>
      </c>
      <c r="G88" s="13">
        <v>0</v>
      </c>
      <c r="H88" s="13">
        <v>2500</v>
      </c>
      <c r="I88" s="13">
        <v>-2500</v>
      </c>
      <c r="J88" s="17">
        <f t="shared" si="3"/>
        <v>0</v>
      </c>
      <c r="K88" s="14">
        <f>J88</f>
        <v>0</v>
      </c>
      <c r="L88" s="14">
        <v>0</v>
      </c>
      <c r="M88" s="55" t="s">
        <v>72</v>
      </c>
      <c r="Z88" s="23"/>
      <c r="AD88" s="66" t="s">
        <v>102</v>
      </c>
      <c r="AG88" s="44">
        <f t="shared" si="6"/>
        <v>0</v>
      </c>
    </row>
    <row r="89" spans="1:33" ht="78">
      <c r="A89" s="69">
        <v>82</v>
      </c>
      <c r="B89" s="12" t="s">
        <v>168</v>
      </c>
      <c r="C89" s="11">
        <v>921</v>
      </c>
      <c r="D89" s="11">
        <v>92109</v>
      </c>
      <c r="E89" s="12" t="s">
        <v>10</v>
      </c>
      <c r="F89" s="13">
        <v>20000</v>
      </c>
      <c r="G89" s="13">
        <v>0</v>
      </c>
      <c r="H89" s="13">
        <v>20000</v>
      </c>
      <c r="I89" s="13">
        <v>0</v>
      </c>
      <c r="J89" s="17">
        <f t="shared" si="3"/>
        <v>20000</v>
      </c>
      <c r="K89" s="17">
        <f>J89</f>
        <v>20000</v>
      </c>
      <c r="L89" s="14">
        <v>0</v>
      </c>
      <c r="M89" s="55" t="s">
        <v>72</v>
      </c>
      <c r="Z89" s="23"/>
      <c r="AD89" s="66" t="s">
        <v>102</v>
      </c>
      <c r="AG89" s="44">
        <f t="shared" si="6"/>
        <v>0</v>
      </c>
    </row>
    <row r="90" spans="1:33" ht="46.5">
      <c r="A90" s="69">
        <v>83</v>
      </c>
      <c r="B90" s="12" t="s">
        <v>169</v>
      </c>
      <c r="C90" s="11">
        <v>921</v>
      </c>
      <c r="D90" s="11">
        <v>92109</v>
      </c>
      <c r="E90" s="12" t="s">
        <v>10</v>
      </c>
      <c r="F90" s="13">
        <v>5000</v>
      </c>
      <c r="G90" s="13">
        <v>0</v>
      </c>
      <c r="H90" s="13">
        <v>5000</v>
      </c>
      <c r="I90" s="13">
        <v>0</v>
      </c>
      <c r="J90" s="17">
        <f t="shared" si="3"/>
        <v>5000</v>
      </c>
      <c r="K90" s="14">
        <f>J90</f>
        <v>5000</v>
      </c>
      <c r="L90" s="14">
        <v>0</v>
      </c>
      <c r="M90" s="55" t="s">
        <v>72</v>
      </c>
      <c r="Z90" s="23"/>
      <c r="AD90" s="66" t="s">
        <v>102</v>
      </c>
      <c r="AG90" s="44">
        <f t="shared" si="6"/>
        <v>0</v>
      </c>
    </row>
    <row r="91" spans="1:33" ht="110.25">
      <c r="A91" s="69">
        <v>84</v>
      </c>
      <c r="B91" s="12" t="s">
        <v>23</v>
      </c>
      <c r="C91" s="11">
        <v>921</v>
      </c>
      <c r="D91" s="29">
        <v>92109</v>
      </c>
      <c r="E91" s="12" t="s">
        <v>10</v>
      </c>
      <c r="F91" s="13">
        <v>2159180</v>
      </c>
      <c r="G91" s="13">
        <v>76401</v>
      </c>
      <c r="H91" s="13">
        <v>2082779</v>
      </c>
      <c r="I91" s="13">
        <v>0</v>
      </c>
      <c r="J91" s="17">
        <f t="shared" si="3"/>
        <v>2082779</v>
      </c>
      <c r="K91" s="14">
        <v>1010379</v>
      </c>
      <c r="L91" s="14">
        <v>1072400</v>
      </c>
      <c r="M91" s="30" t="s">
        <v>159</v>
      </c>
      <c r="Z91" s="23">
        <f aca="true" t="shared" si="8" ref="Z91:Z97">K91+L91-H91</f>
        <v>0</v>
      </c>
      <c r="AD91" s="64" t="s">
        <v>101</v>
      </c>
      <c r="AG91" s="44">
        <f t="shared" si="6"/>
        <v>0</v>
      </c>
    </row>
    <row r="92" spans="1:33" ht="46.5">
      <c r="A92" s="69"/>
      <c r="B92" s="12" t="s">
        <v>186</v>
      </c>
      <c r="C92" s="11">
        <v>921</v>
      </c>
      <c r="D92" s="29">
        <v>92109</v>
      </c>
      <c r="E92" s="12" t="s">
        <v>10</v>
      </c>
      <c r="F92" s="13">
        <v>9305</v>
      </c>
      <c r="G92" s="13">
        <v>0</v>
      </c>
      <c r="H92" s="13">
        <v>0</v>
      </c>
      <c r="I92" s="13">
        <v>9305</v>
      </c>
      <c r="J92" s="17">
        <f t="shared" si="3"/>
        <v>9305</v>
      </c>
      <c r="K92" s="14">
        <f aca="true" t="shared" si="9" ref="K92:K97">J92</f>
        <v>9305</v>
      </c>
      <c r="L92" s="14">
        <v>0</v>
      </c>
      <c r="M92" s="30" t="s">
        <v>11</v>
      </c>
      <c r="Z92" s="23"/>
      <c r="AD92" s="60" t="s">
        <v>100</v>
      </c>
      <c r="AG92" s="44">
        <f t="shared" si="6"/>
        <v>0</v>
      </c>
    </row>
    <row r="93" spans="1:33" ht="123.75">
      <c r="A93" s="69">
        <v>85</v>
      </c>
      <c r="B93" s="12" t="s">
        <v>78</v>
      </c>
      <c r="C93" s="11">
        <v>921</v>
      </c>
      <c r="D93" s="29">
        <v>92109</v>
      </c>
      <c r="E93" s="12" t="s">
        <v>79</v>
      </c>
      <c r="F93" s="13">
        <v>503369</v>
      </c>
      <c r="G93" s="13">
        <v>0</v>
      </c>
      <c r="H93" s="13">
        <v>343674</v>
      </c>
      <c r="I93" s="13">
        <v>-9305</v>
      </c>
      <c r="J93" s="17">
        <f t="shared" si="3"/>
        <v>334369</v>
      </c>
      <c r="K93" s="14">
        <f t="shared" si="9"/>
        <v>334369</v>
      </c>
      <c r="L93" s="14">
        <v>0</v>
      </c>
      <c r="M93" s="30" t="s">
        <v>82</v>
      </c>
      <c r="Z93" s="23">
        <f t="shared" si="8"/>
        <v>-9305</v>
      </c>
      <c r="AD93" s="60" t="s">
        <v>100</v>
      </c>
      <c r="AG93" s="44">
        <f t="shared" si="6"/>
        <v>0</v>
      </c>
    </row>
    <row r="94" spans="1:33" ht="93">
      <c r="A94" s="69">
        <v>86</v>
      </c>
      <c r="B94" s="12" t="s">
        <v>142</v>
      </c>
      <c r="C94" s="11">
        <v>921</v>
      </c>
      <c r="D94" s="29">
        <v>92109</v>
      </c>
      <c r="E94" s="12" t="s">
        <v>143</v>
      </c>
      <c r="F94" s="13">
        <v>38130</v>
      </c>
      <c r="G94" s="13">
        <v>0</v>
      </c>
      <c r="H94" s="13">
        <v>38130</v>
      </c>
      <c r="I94" s="13">
        <v>0</v>
      </c>
      <c r="J94" s="17">
        <f t="shared" si="3"/>
        <v>38130</v>
      </c>
      <c r="K94" s="14">
        <f t="shared" si="9"/>
        <v>38130</v>
      </c>
      <c r="L94" s="14">
        <v>0</v>
      </c>
      <c r="M94" s="30" t="s">
        <v>11</v>
      </c>
      <c r="Z94" s="23">
        <f t="shared" si="8"/>
        <v>0</v>
      </c>
      <c r="AD94" s="60" t="s">
        <v>100</v>
      </c>
      <c r="AG94" s="44">
        <f t="shared" si="6"/>
        <v>0</v>
      </c>
    </row>
    <row r="95" spans="1:33" ht="93">
      <c r="A95" s="69">
        <v>87</v>
      </c>
      <c r="B95" s="12" t="s">
        <v>144</v>
      </c>
      <c r="C95" s="11">
        <v>921</v>
      </c>
      <c r="D95" s="29">
        <v>92109</v>
      </c>
      <c r="E95" s="12" t="s">
        <v>10</v>
      </c>
      <c r="F95" s="13">
        <v>50404</v>
      </c>
      <c r="G95" s="13">
        <v>0</v>
      </c>
      <c r="H95" s="13">
        <v>50404</v>
      </c>
      <c r="I95" s="13">
        <v>0</v>
      </c>
      <c r="J95" s="17">
        <f t="shared" si="3"/>
        <v>50404</v>
      </c>
      <c r="K95" s="14">
        <f t="shared" si="9"/>
        <v>50404</v>
      </c>
      <c r="L95" s="14">
        <v>0</v>
      </c>
      <c r="M95" s="30" t="s">
        <v>11</v>
      </c>
      <c r="Z95" s="23">
        <f t="shared" si="8"/>
        <v>0</v>
      </c>
      <c r="AD95" s="65" t="s">
        <v>102</v>
      </c>
      <c r="AG95" s="44">
        <f t="shared" si="6"/>
        <v>0</v>
      </c>
    </row>
    <row r="96" spans="1:33" ht="108.75">
      <c r="A96" s="69">
        <v>88</v>
      </c>
      <c r="B96" s="12" t="s">
        <v>155</v>
      </c>
      <c r="C96" s="11">
        <v>921</v>
      </c>
      <c r="D96" s="29">
        <v>92109</v>
      </c>
      <c r="E96" s="12" t="s">
        <v>10</v>
      </c>
      <c r="F96" s="13">
        <v>178809</v>
      </c>
      <c r="G96" s="13">
        <v>0</v>
      </c>
      <c r="H96" s="13">
        <v>178809</v>
      </c>
      <c r="I96" s="13">
        <v>0</v>
      </c>
      <c r="J96" s="17">
        <f t="shared" si="3"/>
        <v>178809</v>
      </c>
      <c r="K96" s="14">
        <f t="shared" si="9"/>
        <v>178809</v>
      </c>
      <c r="L96" s="14">
        <v>0</v>
      </c>
      <c r="M96" s="30" t="s">
        <v>11</v>
      </c>
      <c r="Z96" s="23">
        <f t="shared" si="8"/>
        <v>0</v>
      </c>
      <c r="AD96" s="65" t="s">
        <v>102</v>
      </c>
      <c r="AG96" s="44">
        <f t="shared" si="6"/>
        <v>0</v>
      </c>
    </row>
    <row r="97" spans="1:33" ht="172.5" customHeight="1">
      <c r="A97" s="69">
        <v>89</v>
      </c>
      <c r="B97" s="12" t="s">
        <v>76</v>
      </c>
      <c r="C97" s="11">
        <v>921</v>
      </c>
      <c r="D97" s="29">
        <v>92120</v>
      </c>
      <c r="E97" s="12" t="s">
        <v>20</v>
      </c>
      <c r="F97" s="13">
        <v>258360</v>
      </c>
      <c r="G97" s="13">
        <v>0</v>
      </c>
      <c r="H97" s="13">
        <v>258360</v>
      </c>
      <c r="I97" s="13">
        <v>0</v>
      </c>
      <c r="J97" s="17">
        <f t="shared" si="3"/>
        <v>258360</v>
      </c>
      <c r="K97" s="14">
        <f t="shared" si="9"/>
        <v>258360</v>
      </c>
      <c r="L97" s="14">
        <v>0</v>
      </c>
      <c r="M97" s="30" t="s">
        <v>11</v>
      </c>
      <c r="Z97" s="23">
        <f t="shared" si="8"/>
        <v>0</v>
      </c>
      <c r="AD97" s="60" t="s">
        <v>100</v>
      </c>
      <c r="AG97" s="44">
        <f t="shared" si="6"/>
        <v>0</v>
      </c>
    </row>
    <row r="98" spans="1:33" ht="172.5" customHeight="1">
      <c r="A98" s="69">
        <v>90</v>
      </c>
      <c r="B98" s="12" t="s">
        <v>89</v>
      </c>
      <c r="C98" s="11">
        <v>921</v>
      </c>
      <c r="D98" s="29">
        <v>92120</v>
      </c>
      <c r="E98" s="12" t="s">
        <v>10</v>
      </c>
      <c r="F98" s="38">
        <v>200000</v>
      </c>
      <c r="G98" s="38">
        <v>0</v>
      </c>
      <c r="H98" s="38">
        <v>200000</v>
      </c>
      <c r="I98" s="38">
        <v>0</v>
      </c>
      <c r="J98" s="39">
        <f t="shared" si="3"/>
        <v>200000</v>
      </c>
      <c r="K98" s="40">
        <v>0</v>
      </c>
      <c r="L98" s="40">
        <v>200000</v>
      </c>
      <c r="M98" s="41" t="s">
        <v>90</v>
      </c>
      <c r="Z98" s="23"/>
      <c r="AD98" s="60" t="s">
        <v>100</v>
      </c>
      <c r="AG98" s="44">
        <f t="shared" si="6"/>
        <v>0</v>
      </c>
    </row>
    <row r="99" spans="1:33" ht="172.5" customHeight="1">
      <c r="A99" s="69">
        <v>91</v>
      </c>
      <c r="B99" s="12" t="s">
        <v>111</v>
      </c>
      <c r="C99" s="11">
        <v>921</v>
      </c>
      <c r="D99" s="29">
        <v>92120</v>
      </c>
      <c r="E99" s="12" t="s">
        <v>10</v>
      </c>
      <c r="F99" s="38">
        <v>9228</v>
      </c>
      <c r="G99" s="38">
        <v>0</v>
      </c>
      <c r="H99" s="38">
        <v>9228</v>
      </c>
      <c r="I99" s="38">
        <v>0</v>
      </c>
      <c r="J99" s="39">
        <f t="shared" si="3"/>
        <v>9228</v>
      </c>
      <c r="K99" s="40">
        <f aca="true" t="shared" si="10" ref="K99:K112">J99</f>
        <v>9228</v>
      </c>
      <c r="L99" s="40">
        <v>0</v>
      </c>
      <c r="M99" s="41" t="s">
        <v>11</v>
      </c>
      <c r="Z99" s="23"/>
      <c r="AD99" s="60" t="s">
        <v>100</v>
      </c>
      <c r="AG99" s="44">
        <f t="shared" si="6"/>
        <v>0</v>
      </c>
    </row>
    <row r="100" spans="1:33" ht="172.5" customHeight="1">
      <c r="A100" s="69">
        <v>92</v>
      </c>
      <c r="B100" s="12" t="s">
        <v>145</v>
      </c>
      <c r="C100" s="11">
        <v>921</v>
      </c>
      <c r="D100" s="29">
        <v>92120</v>
      </c>
      <c r="E100" s="12" t="s">
        <v>10</v>
      </c>
      <c r="F100" s="38">
        <v>60309</v>
      </c>
      <c r="G100" s="38">
        <v>0</v>
      </c>
      <c r="H100" s="38">
        <v>60309</v>
      </c>
      <c r="I100" s="38">
        <v>0</v>
      </c>
      <c r="J100" s="39">
        <f t="shared" si="3"/>
        <v>60309</v>
      </c>
      <c r="K100" s="40">
        <f t="shared" si="10"/>
        <v>60309</v>
      </c>
      <c r="L100" s="40">
        <v>0</v>
      </c>
      <c r="M100" s="41" t="s">
        <v>11</v>
      </c>
      <c r="Z100" s="23"/>
      <c r="AD100" s="60" t="s">
        <v>100</v>
      </c>
      <c r="AG100" s="44">
        <f t="shared" si="6"/>
        <v>0</v>
      </c>
    </row>
    <row r="101" spans="1:33" ht="78">
      <c r="A101" s="69">
        <v>93</v>
      </c>
      <c r="B101" s="12" t="s">
        <v>146</v>
      </c>
      <c r="C101" s="11">
        <v>921</v>
      </c>
      <c r="D101" s="29">
        <v>92120</v>
      </c>
      <c r="E101" s="12" t="s">
        <v>24</v>
      </c>
      <c r="F101" s="38">
        <v>28800</v>
      </c>
      <c r="G101" s="38">
        <v>0</v>
      </c>
      <c r="H101" s="38">
        <v>28800</v>
      </c>
      <c r="I101" s="38">
        <v>0</v>
      </c>
      <c r="J101" s="39">
        <f t="shared" si="3"/>
        <v>28800</v>
      </c>
      <c r="K101" s="40">
        <f t="shared" si="10"/>
        <v>28800</v>
      </c>
      <c r="L101" s="40">
        <v>0</v>
      </c>
      <c r="M101" s="41" t="s">
        <v>11</v>
      </c>
      <c r="Z101" s="23"/>
      <c r="AD101" s="60" t="s">
        <v>100</v>
      </c>
      <c r="AG101" s="44">
        <f t="shared" si="6"/>
        <v>0</v>
      </c>
    </row>
    <row r="102" spans="1:33" ht="124.5">
      <c r="A102" s="69">
        <v>94</v>
      </c>
      <c r="B102" s="12" t="s">
        <v>147</v>
      </c>
      <c r="C102" s="11">
        <v>921</v>
      </c>
      <c r="D102" s="29">
        <v>92120</v>
      </c>
      <c r="E102" s="12" t="s">
        <v>24</v>
      </c>
      <c r="F102" s="38">
        <v>52275</v>
      </c>
      <c r="G102" s="38">
        <v>0</v>
      </c>
      <c r="H102" s="38">
        <v>52275</v>
      </c>
      <c r="I102" s="38">
        <v>0</v>
      </c>
      <c r="J102" s="39">
        <f t="shared" si="3"/>
        <v>52275</v>
      </c>
      <c r="K102" s="40">
        <f t="shared" si="10"/>
        <v>52275</v>
      </c>
      <c r="L102" s="40">
        <v>0</v>
      </c>
      <c r="M102" s="41" t="s">
        <v>11</v>
      </c>
      <c r="Z102" s="23"/>
      <c r="AD102" s="60" t="s">
        <v>100</v>
      </c>
      <c r="AG102" s="44">
        <f t="shared" si="6"/>
        <v>0</v>
      </c>
    </row>
    <row r="103" spans="1:33" ht="172.5" customHeight="1">
      <c r="A103" s="69">
        <v>95</v>
      </c>
      <c r="B103" s="12" t="s">
        <v>112</v>
      </c>
      <c r="C103" s="11">
        <v>921</v>
      </c>
      <c r="D103" s="29">
        <v>92195</v>
      </c>
      <c r="E103" s="12" t="s">
        <v>14</v>
      </c>
      <c r="F103" s="38">
        <v>42095</v>
      </c>
      <c r="G103" s="38">
        <v>0</v>
      </c>
      <c r="H103" s="38">
        <v>42095</v>
      </c>
      <c r="I103" s="38">
        <v>0</v>
      </c>
      <c r="J103" s="39">
        <f>H103+I103</f>
        <v>42095</v>
      </c>
      <c r="K103" s="40">
        <f t="shared" si="10"/>
        <v>42095</v>
      </c>
      <c r="L103" s="40">
        <v>0</v>
      </c>
      <c r="M103" s="41" t="s">
        <v>11</v>
      </c>
      <c r="Z103" s="23"/>
      <c r="AD103" s="60" t="s">
        <v>100</v>
      </c>
      <c r="AG103" s="44">
        <f>K103+L103-J103</f>
        <v>0</v>
      </c>
    </row>
    <row r="104" spans="1:33" ht="62.25">
      <c r="A104" s="69">
        <v>96</v>
      </c>
      <c r="B104" s="12" t="s">
        <v>77</v>
      </c>
      <c r="C104" s="11">
        <v>926</v>
      </c>
      <c r="D104" s="29">
        <v>92601</v>
      </c>
      <c r="E104" s="12" t="s">
        <v>14</v>
      </c>
      <c r="F104" s="38">
        <v>4920</v>
      </c>
      <c r="G104" s="38">
        <v>0</v>
      </c>
      <c r="H104" s="38">
        <v>4920</v>
      </c>
      <c r="I104" s="38">
        <v>0</v>
      </c>
      <c r="J104" s="39">
        <f t="shared" si="3"/>
        <v>4920</v>
      </c>
      <c r="K104" s="40">
        <f t="shared" si="10"/>
        <v>4920</v>
      </c>
      <c r="L104" s="40">
        <v>0</v>
      </c>
      <c r="M104" s="41" t="s">
        <v>11</v>
      </c>
      <c r="Z104" s="23">
        <f>K104+L104-H104</f>
        <v>0</v>
      </c>
      <c r="AD104" s="60" t="s">
        <v>100</v>
      </c>
      <c r="AG104" s="44">
        <f t="shared" si="6"/>
        <v>0</v>
      </c>
    </row>
    <row r="105" spans="1:33" ht="78">
      <c r="A105" s="69">
        <v>97</v>
      </c>
      <c r="B105" s="12" t="s">
        <v>83</v>
      </c>
      <c r="C105" s="11">
        <v>926</v>
      </c>
      <c r="D105" s="29">
        <v>92601</v>
      </c>
      <c r="E105" s="12" t="s">
        <v>10</v>
      </c>
      <c r="F105" s="38">
        <v>10000</v>
      </c>
      <c r="G105" s="38">
        <v>0</v>
      </c>
      <c r="H105" s="38">
        <v>10000</v>
      </c>
      <c r="I105" s="38">
        <v>0</v>
      </c>
      <c r="J105" s="39">
        <f t="shared" si="3"/>
        <v>10000</v>
      </c>
      <c r="K105" s="40">
        <f t="shared" si="10"/>
        <v>10000</v>
      </c>
      <c r="L105" s="40">
        <v>0</v>
      </c>
      <c r="M105" s="41" t="s">
        <v>104</v>
      </c>
      <c r="Z105" s="23">
        <f>K105+L105-H105</f>
        <v>0</v>
      </c>
      <c r="AD105" s="60" t="s">
        <v>100</v>
      </c>
      <c r="AG105" s="44">
        <f t="shared" si="6"/>
        <v>0</v>
      </c>
    </row>
    <row r="106" spans="1:33" ht="93">
      <c r="A106" s="69">
        <v>98</v>
      </c>
      <c r="B106" s="12" t="s">
        <v>113</v>
      </c>
      <c r="C106" s="11">
        <v>926</v>
      </c>
      <c r="D106" s="29">
        <v>92601</v>
      </c>
      <c r="E106" s="12" t="s">
        <v>14</v>
      </c>
      <c r="F106" s="38">
        <v>11233</v>
      </c>
      <c r="G106" s="38">
        <v>0</v>
      </c>
      <c r="H106" s="38">
        <v>11233</v>
      </c>
      <c r="I106" s="38">
        <v>0</v>
      </c>
      <c r="J106" s="39">
        <f t="shared" si="3"/>
        <v>11233</v>
      </c>
      <c r="K106" s="40">
        <f t="shared" si="10"/>
        <v>11233</v>
      </c>
      <c r="L106" s="40">
        <v>0</v>
      </c>
      <c r="M106" s="41" t="s">
        <v>11</v>
      </c>
      <c r="Z106" s="23"/>
      <c r="AD106" s="60" t="s">
        <v>100</v>
      </c>
      <c r="AG106" s="44">
        <f t="shared" si="6"/>
        <v>0</v>
      </c>
    </row>
    <row r="107" spans="1:33" ht="78">
      <c r="A107" s="69">
        <v>99</v>
      </c>
      <c r="B107" s="12" t="s">
        <v>84</v>
      </c>
      <c r="C107" s="11">
        <v>926</v>
      </c>
      <c r="D107" s="29">
        <v>92601</v>
      </c>
      <c r="E107" s="12" t="s">
        <v>14</v>
      </c>
      <c r="F107" s="38">
        <v>10851</v>
      </c>
      <c r="G107" s="38">
        <v>0</v>
      </c>
      <c r="H107" s="38">
        <v>10851</v>
      </c>
      <c r="I107" s="38">
        <v>0</v>
      </c>
      <c r="J107" s="39">
        <f>H107+I107</f>
        <v>10851</v>
      </c>
      <c r="K107" s="40">
        <f t="shared" si="10"/>
        <v>10851</v>
      </c>
      <c r="L107" s="40">
        <v>0</v>
      </c>
      <c r="M107" s="41" t="s">
        <v>11</v>
      </c>
      <c r="Z107" s="23">
        <f>K107+L107-H107</f>
        <v>0</v>
      </c>
      <c r="AD107" s="60" t="s">
        <v>100</v>
      </c>
      <c r="AG107" s="44">
        <f>K107+L107-J107</f>
        <v>0</v>
      </c>
    </row>
    <row r="108" spans="1:33" ht="93">
      <c r="A108" s="69">
        <v>100</v>
      </c>
      <c r="B108" s="12" t="s">
        <v>118</v>
      </c>
      <c r="C108" s="11">
        <v>926</v>
      </c>
      <c r="D108" s="29">
        <v>92601</v>
      </c>
      <c r="E108" s="12" t="s">
        <v>10</v>
      </c>
      <c r="F108" s="38">
        <v>15850</v>
      </c>
      <c r="G108" s="38">
        <v>0</v>
      </c>
      <c r="H108" s="38">
        <v>15850</v>
      </c>
      <c r="I108" s="38">
        <v>0</v>
      </c>
      <c r="J108" s="39">
        <f>H108+I108</f>
        <v>15850</v>
      </c>
      <c r="K108" s="40">
        <f t="shared" si="10"/>
        <v>15850</v>
      </c>
      <c r="L108" s="40">
        <v>0</v>
      </c>
      <c r="M108" s="41" t="s">
        <v>11</v>
      </c>
      <c r="Z108" s="23"/>
      <c r="AD108" s="60" t="s">
        <v>100</v>
      </c>
      <c r="AG108" s="44">
        <f>K108+L108-J108</f>
        <v>0</v>
      </c>
    </row>
    <row r="109" spans="1:33" ht="62.25">
      <c r="A109" s="69">
        <v>101</v>
      </c>
      <c r="B109" s="12" t="s">
        <v>156</v>
      </c>
      <c r="C109" s="11">
        <v>926</v>
      </c>
      <c r="D109" s="29">
        <v>92601</v>
      </c>
      <c r="E109" s="12" t="s">
        <v>10</v>
      </c>
      <c r="F109" s="38">
        <v>14000</v>
      </c>
      <c r="G109" s="38">
        <v>0</v>
      </c>
      <c r="H109" s="38">
        <v>14000</v>
      </c>
      <c r="I109" s="38">
        <v>0</v>
      </c>
      <c r="J109" s="39">
        <f>H109+I109</f>
        <v>14000</v>
      </c>
      <c r="K109" s="40">
        <f t="shared" si="10"/>
        <v>14000</v>
      </c>
      <c r="L109" s="40">
        <v>0</v>
      </c>
      <c r="M109" s="41" t="s">
        <v>11</v>
      </c>
      <c r="Z109" s="23"/>
      <c r="AD109" s="60" t="s">
        <v>100</v>
      </c>
      <c r="AG109" s="44">
        <f>K109+L109-J109</f>
        <v>0</v>
      </c>
    </row>
    <row r="110" spans="1:33" ht="46.5">
      <c r="A110" s="69">
        <v>102</v>
      </c>
      <c r="B110" s="12" t="s">
        <v>167</v>
      </c>
      <c r="C110" s="11">
        <v>926</v>
      </c>
      <c r="D110" s="29">
        <v>92601</v>
      </c>
      <c r="E110" s="12" t="s">
        <v>10</v>
      </c>
      <c r="F110" s="38">
        <v>15000</v>
      </c>
      <c r="G110" s="38">
        <v>0</v>
      </c>
      <c r="H110" s="38">
        <v>15000</v>
      </c>
      <c r="I110" s="38">
        <v>0</v>
      </c>
      <c r="J110" s="39">
        <f>H110+I110</f>
        <v>15000</v>
      </c>
      <c r="K110" s="40">
        <f t="shared" si="10"/>
        <v>15000</v>
      </c>
      <c r="L110" s="40">
        <v>0</v>
      </c>
      <c r="M110" s="41" t="s">
        <v>176</v>
      </c>
      <c r="Z110" s="23"/>
      <c r="AD110" s="60" t="s">
        <v>100</v>
      </c>
      <c r="AG110" s="44">
        <f>K110+L110-J110</f>
        <v>0</v>
      </c>
    </row>
    <row r="111" spans="1:33" ht="62.25">
      <c r="A111" s="69">
        <v>103</v>
      </c>
      <c r="B111" s="12" t="s">
        <v>175</v>
      </c>
      <c r="C111" s="11">
        <v>926</v>
      </c>
      <c r="D111" s="29">
        <v>92601</v>
      </c>
      <c r="E111" s="12" t="s">
        <v>10</v>
      </c>
      <c r="F111" s="38">
        <v>9000</v>
      </c>
      <c r="G111" s="38">
        <v>0</v>
      </c>
      <c r="H111" s="38">
        <v>9000</v>
      </c>
      <c r="I111" s="38">
        <v>0</v>
      </c>
      <c r="J111" s="39">
        <f>H111+I111</f>
        <v>9000</v>
      </c>
      <c r="K111" s="40">
        <f t="shared" si="10"/>
        <v>9000</v>
      </c>
      <c r="L111" s="40">
        <v>0</v>
      </c>
      <c r="M111" s="41" t="s">
        <v>11</v>
      </c>
      <c r="Z111" s="23"/>
      <c r="AD111" s="60" t="s">
        <v>100</v>
      </c>
      <c r="AG111" s="44">
        <f>K111+L111-J111</f>
        <v>0</v>
      </c>
    </row>
    <row r="112" spans="1:33" ht="46.5">
      <c r="A112" s="69">
        <v>104</v>
      </c>
      <c r="B112" s="12" t="s">
        <v>119</v>
      </c>
      <c r="C112" s="11">
        <v>926</v>
      </c>
      <c r="D112" s="29">
        <v>92601</v>
      </c>
      <c r="E112" s="12" t="s">
        <v>10</v>
      </c>
      <c r="F112" s="38">
        <v>24231</v>
      </c>
      <c r="G112" s="38">
        <v>0</v>
      </c>
      <c r="H112" s="38">
        <v>15690</v>
      </c>
      <c r="I112" s="38">
        <v>8541</v>
      </c>
      <c r="J112" s="39">
        <f t="shared" si="3"/>
        <v>24231</v>
      </c>
      <c r="K112" s="40">
        <f t="shared" si="10"/>
        <v>24231</v>
      </c>
      <c r="L112" s="40">
        <v>0</v>
      </c>
      <c r="M112" s="41" t="s">
        <v>11</v>
      </c>
      <c r="Z112" s="23">
        <f>K112+L112-H112</f>
        <v>8541</v>
      </c>
      <c r="AD112" s="60" t="s">
        <v>100</v>
      </c>
      <c r="AG112" s="44">
        <f t="shared" si="6"/>
        <v>0</v>
      </c>
    </row>
    <row r="113" spans="1:27" ht="15">
      <c r="A113" s="78" t="s">
        <v>12</v>
      </c>
      <c r="B113" s="79"/>
      <c r="C113" s="79"/>
      <c r="D113" s="79"/>
      <c r="E113" s="80"/>
      <c r="F113" s="37">
        <f aca="true" t="shared" si="11" ref="F113:L113">SUM(F8:F112)</f>
        <v>23733607</v>
      </c>
      <c r="G113" s="37">
        <f t="shared" si="11"/>
        <v>5080364</v>
      </c>
      <c r="H113" s="37">
        <f t="shared" si="11"/>
        <v>12006232</v>
      </c>
      <c r="I113" s="37">
        <f t="shared" si="11"/>
        <v>-9160</v>
      </c>
      <c r="J113" s="37">
        <f>SUM(J8:J112)</f>
        <v>11997072</v>
      </c>
      <c r="K113" s="37">
        <f>SUM(K8:K112)</f>
        <v>9101659</v>
      </c>
      <c r="L113" s="37">
        <f t="shared" si="11"/>
        <v>2895413</v>
      </c>
      <c r="M113" s="56"/>
      <c r="Z113" s="23">
        <f>K113+L113-H113</f>
        <v>-9160</v>
      </c>
      <c r="AA113" s="25">
        <f>K113+L113</f>
        <v>11997072</v>
      </c>
    </row>
    <row r="114" spans="1:34" ht="13.5">
      <c r="A114" s="70"/>
      <c r="J114" s="3" t="s">
        <v>105</v>
      </c>
      <c r="AC114" s="32">
        <f>K113+L113</f>
        <v>11997072</v>
      </c>
      <c r="AF114" s="32">
        <f>H113+I113-J113</f>
        <v>0</v>
      </c>
      <c r="AG114" s="44">
        <f>J113</f>
        <v>11997072</v>
      </c>
      <c r="AH114" s="32">
        <f>J113-AG114</f>
        <v>0</v>
      </c>
    </row>
    <row r="115" spans="13:33" ht="13.5">
      <c r="M115" s="58"/>
      <c r="AG115" s="44">
        <v>11997072</v>
      </c>
    </row>
    <row r="116" spans="32:33" ht="13.5">
      <c r="AF116" s="32">
        <v>11997072</v>
      </c>
      <c r="AG116" s="44">
        <f>AG115-AG114</f>
        <v>0</v>
      </c>
    </row>
    <row r="117" ht="13.5">
      <c r="AF117" s="32">
        <f>AF116-J113</f>
        <v>0</v>
      </c>
    </row>
    <row r="120" spans="13:33" ht="13.5">
      <c r="M120" s="58"/>
      <c r="AG120" s="44">
        <f>J113-K113-L113</f>
        <v>0</v>
      </c>
    </row>
    <row r="123" ht="13.5">
      <c r="K123" s="8" t="s">
        <v>96</v>
      </c>
    </row>
    <row r="125" spans="9:11" ht="13.5">
      <c r="I125" s="3">
        <f>J86+J87+J96+J95+J54+J53+J88+J43+J89+J90</f>
        <v>404483</v>
      </c>
      <c r="K125" s="8" t="s">
        <v>97</v>
      </c>
    </row>
    <row r="126" spans="9:11" ht="13.5">
      <c r="I126" s="3">
        <f>J8+J9+J11+J14+J15+J16+J17+J18+J19+J20+J21+J22+J23+J24+J25+J26+J27+J28+J32+J33+J34+J35+J37+J38+J39+J40+J41+J42++J46+J48+J51+J52+J55+J56+J57+J58+J59+J60+J61+J62+J63+J64+J65+J66+J68+J69+J70+J71+J72+J73+J74+J75+J76+J78+J79+J81+J82+J83+J84+J85+J93+J94+J97+J98+J99+J100+J101+J102+J103+J104+J105+J106+J107+J108+J109+J110+J112+J44+J49+J80+J111+J29+J30+J36+J45+J10+J92</f>
        <v>4919518</v>
      </c>
      <c r="K126" s="8" t="s">
        <v>98</v>
      </c>
    </row>
    <row r="127" spans="9:11" ht="13.5">
      <c r="I127" s="3">
        <f>J12+J13+J31+J47+J50+J67+J77+J91</f>
        <v>6673071</v>
      </c>
      <c r="K127" s="8" t="s">
        <v>99</v>
      </c>
    </row>
    <row r="128" ht="13.5">
      <c r="I128" s="3">
        <f>I127+I126+I125</f>
        <v>11997072</v>
      </c>
    </row>
    <row r="129" ht="13.5">
      <c r="I129" s="3">
        <f>I128-AG115</f>
        <v>0</v>
      </c>
    </row>
  </sheetData>
  <sheetProtection/>
  <mergeCells count="13">
    <mergeCell ref="A113:E113"/>
    <mergeCell ref="A5:A6"/>
    <mergeCell ref="B5:B6"/>
    <mergeCell ref="C5:C6"/>
    <mergeCell ref="D5:D6"/>
    <mergeCell ref="E5:E6"/>
    <mergeCell ref="F5:F6"/>
    <mergeCell ref="G5:G6"/>
    <mergeCell ref="H5:H6"/>
    <mergeCell ref="K5:L5"/>
    <mergeCell ref="M5:M6"/>
    <mergeCell ref="I5:I6"/>
    <mergeCell ref="J5:J6"/>
  </mergeCells>
  <printOptions/>
  <pageMargins left="0.24" right="0.25" top="0.4" bottom="0.33" header="0.3" footer="0.16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2015-01-14T11:13:52Z</cp:lastPrinted>
  <dcterms:created xsi:type="dcterms:W3CDTF">2012-09-13T11:08:29Z</dcterms:created>
  <dcterms:modified xsi:type="dcterms:W3CDTF">2015-01-14T11:14:22Z</dcterms:modified>
  <cp:category/>
  <cp:version/>
  <cp:contentType/>
  <cp:contentStatus/>
</cp:coreProperties>
</file>