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8772" tabRatio="349" activeTab="0"/>
  </bookViews>
  <sheets>
    <sheet name="inwest" sheetId="1" r:id="rId1"/>
  </sheets>
  <definedNames>
    <definedName name="Excel_BuiltIn_Print_Titles_1_1">'inwest'!$A$4:$HU$6</definedName>
    <definedName name="Excel_BuiltIn_Print_Titles_1_1_1">'inwest'!$A$4:$HS$6</definedName>
    <definedName name="_xlnm.Print_Area" localSheetId="0">'inwest'!$A$1:$M$55</definedName>
    <definedName name="_xlnm.Print_Titles" localSheetId="0">'inwest'!$4:$6</definedName>
  </definedNames>
  <calcPr fullCalcOnLoad="1"/>
</workbook>
</file>

<file path=xl/sharedStrings.xml><?xml version="1.0" encoding="utf-8"?>
<sst xmlns="http://schemas.openxmlformats.org/spreadsheetml/2006/main" count="253" uniqueCount="162">
  <si>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</si>
  <si>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</si>
  <si>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</si>
  <si>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</si>
  <si>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</si>
  <si>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</si>
  <si>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</si>
  <si>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</si>
  <si>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</si>
  <si>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</si>
  <si>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010</t>
  </si>
  <si>
    <t>01041</t>
  </si>
  <si>
    <t>realizacja</t>
  </si>
  <si>
    <t>Realizacja UMiG</t>
  </si>
  <si>
    <t>Razem</t>
  </si>
  <si>
    <t>1.</t>
  </si>
  <si>
    <t>2.</t>
  </si>
  <si>
    <t>3.</t>
  </si>
  <si>
    <t>4.</t>
  </si>
  <si>
    <t>5.</t>
  </si>
  <si>
    <t>6.</t>
  </si>
  <si>
    <t>Wykaz zadań inwestycyjnych  na  2013 r.</t>
  </si>
  <si>
    <t>Plan na 2013 rok</t>
  </si>
  <si>
    <t>Zakup kserokopiarki</t>
  </si>
  <si>
    <t>Zakup sprzętu komputerowego</t>
  </si>
  <si>
    <t>Budowa Sali sportowej wraz z zapleczem socjalnym oraz infrastrukturą techniczną i zagospodarowaniem terenu</t>
  </si>
  <si>
    <t>Oświetlenie wsi Mostowice - dofinansowanie z funduszu sołeckiego</t>
  </si>
  <si>
    <t>Wykonanie oświetlenia ulicznego Ponikwa - dofinansowanie z funduszu sołeckiego</t>
  </si>
  <si>
    <t>Remont i adaptacja na cele kultury i turystyki bram i baszt stanowiących element średniowiecznego  systemu fortyfikacyjnego</t>
  </si>
  <si>
    <t>realizacja, nadzór,obsługa geodezyjna</t>
  </si>
  <si>
    <t>zakup</t>
  </si>
  <si>
    <t>II etap realizacji</t>
  </si>
  <si>
    <t>600</t>
  </si>
  <si>
    <t>60013</t>
  </si>
  <si>
    <t>750</t>
  </si>
  <si>
    <t>75023</t>
  </si>
  <si>
    <t>Budowa wiaty przy WDK - I etap pozwolenia, projekty, zakup materiałów- f.sołecki St.Waliszów</t>
  </si>
  <si>
    <t>Nakłady do 31.12.2012 r.</t>
  </si>
  <si>
    <t>dokumentacja, realizacja</t>
  </si>
  <si>
    <t>Realizacja UMiG. Dofinansowanie z Urzędu Marszałkowskiego z RPO.Całkowita wartość projektu wynosi 1.132.088,77. Dofinansowanie na wydatki kwalifikowalne w wysokości 62,49%-705.136,40. Wkład własny na wydatki kwalifikowalne 423.262,37.</t>
  </si>
  <si>
    <t>Realizacja UMiG- fundusz sołecki</t>
  </si>
  <si>
    <t>Realizacja UMiG.Dofinansowanie z Urzędu Marszałkowskiego Woj.Dolnośląskiego w ramach programu PROW. Wartości inwestycji 5.109.420 w tym f.sołecki-83.876, UMWD-3.000.000, środki własne-2.025.544</t>
  </si>
  <si>
    <t>Realizacja UMiG.Przewidywane dofinansowanie  z Min.Sportu 30% w wysokosci 1.621.000</t>
  </si>
  <si>
    <t>700</t>
  </si>
  <si>
    <t>realizacja-wyrównanie terenu, zasypanie i wyrównanie terenu, montaż urządzeń zabawowych</t>
  </si>
  <si>
    <t>Zmiana planu</t>
  </si>
  <si>
    <t>studium wykonalności</t>
  </si>
  <si>
    <t>SP nr 1 w Bystrzycy Kłodzkiej</t>
  </si>
  <si>
    <t>Zakup pieca i instalacja pompy c.o</t>
  </si>
  <si>
    <t>Realizacja UMiG. Zostanie złożony wniosek do UMWD o dofinansowanie zadania w ramach RPO. Wydatki lwalifikowalne  2.312.000 zł, wydatki niekwalifikowalne 408.000 zł.</t>
  </si>
  <si>
    <t>Przebudowa Sali widowiskowej w MGOK w Bystrzycy Kł oraz zakup niezbędnego wyposażenia Sali</t>
  </si>
  <si>
    <t>Plan po zmianach</t>
  </si>
  <si>
    <t xml:space="preserve"> Dostawa i montaż lamp ulicznych zasilanych energią słoneczną na terenach wiejskich Gminy Bystrzyca Kłodzka</t>
  </si>
  <si>
    <t>Budowa Skate Parku przy Szkole Podstawowej Nr 2 w Bystrzycy Kłodzkiej</t>
  </si>
  <si>
    <t>Przebudowa,remont i montaż wiat handlowych na terenie targowiska w Bystrzycy Kłodzkiej</t>
  </si>
  <si>
    <t>Realizacja UMiG. Umowa z Urzędem Marszałkowskim w ramach programu PROW 2007-2013</t>
  </si>
  <si>
    <t>70004</t>
  </si>
  <si>
    <t>zakup i montaż</t>
  </si>
  <si>
    <t>60014</t>
  </si>
  <si>
    <t>dokumentacja projektowo-kosztorysowa</t>
  </si>
  <si>
    <t>Realizacja UMiG. Uzyskano dofinansowanie z Urzędu Marszałkowskiego Województwa Dolnośląskiego w wysokości 340.000 zł.</t>
  </si>
  <si>
    <t>Modernizacja stadionu-projekt Modernizacja obiektu lekkoatletycznego w ramach programu ,,Dolny Śląsk dla Królowej Sportu"</t>
  </si>
  <si>
    <t>wniesienie aportu</t>
  </si>
  <si>
    <t>przedmiar i kosztorys realizacji zadania</t>
  </si>
  <si>
    <t xml:space="preserve">Realizacja UMiG. Zostanie złożony wniosek o dofinanowanie Projektu z Programu Operacyjnego Infrastruktura i Środowisko. </t>
  </si>
  <si>
    <t>Budowa oświetlenia na Starym Osiedlu-4 lampy</t>
  </si>
  <si>
    <t>Rekultuwacja dolnoślaskich składowisk odpadów komunalnych-wysypisko w Bystrzycy Kłodzkiej</t>
  </si>
  <si>
    <t>dokumentacja</t>
  </si>
  <si>
    <t>Realizacja UMiG. Porozumienie z Urzędem Marszałkowskim Województwa Dolnośląskiego o dofinansowanie realizacji zadania</t>
  </si>
  <si>
    <t>Realizacja UMiG. Zostanie złożony wniosek do UMWD o dofinansowanie zadania w ramach RPO. Wydatki kwalifikowalne  552.500 zł, wydatki niekwalifikowalne 97.500 zł.</t>
  </si>
  <si>
    <t>Realizacja UMiG. Uzyskano dotację w wysokości 63.850 od Wojewody Dolnośląskiego</t>
  </si>
  <si>
    <t>dokumentacja techniczna</t>
  </si>
  <si>
    <t>Budowa dwóch zatok autobusowych w ciągu drogi wojewódzkiej nr 388 na odcinku Szklarka-Bystrzyca Kłodzka</t>
  </si>
  <si>
    <t>Zmiana sposobu użytkowania i przebudowa budynku produkcyjnego na budynek mieszkalny wielorodzinny w Bystrzycy Kł przy ul. Strażackiej 3, dz.924/2, obręb Centrum</t>
  </si>
  <si>
    <t>70005</t>
  </si>
  <si>
    <t>dokumentacja, projekt, realizacja</t>
  </si>
  <si>
    <t>Zakup i montaż kotła stalowego wodnego w budynku przy ul. W.Polskiego 18 w Bystrzycy Kłodzkiej</t>
  </si>
  <si>
    <t>Oświetlenie solarowe w Starkówku- dofinansowanie z funduszu sołeckiego</t>
  </si>
  <si>
    <t>Dotacja dla Powiatu kłodzkiego-Budowa łącznika pomiędzy ul. Kolejową drogą powiatową nr 3236D a ul. Zamenhofa w Bystrzycy Kłodzkiej</t>
  </si>
  <si>
    <t>Oświetlenie solarowe w Starej Łomnicy - dofinansowanie z funduszu sołeckiego</t>
  </si>
  <si>
    <t>Oświetlenie miejscowości (solary) Zalesie- dofinansowanie z funduszu sołeckiego</t>
  </si>
  <si>
    <t>Budowa placu zabaw przy Zespole Szkół w Wilkanowie-Radosna szkoła</t>
  </si>
  <si>
    <t>Aport do spółki-Rekultywacja dolnośląskich składowisk odpadów komunalnych-wysypisko w Bystrzycy Kłodzkiej</t>
  </si>
  <si>
    <t>Budowa oświetlenia drogowego w Starej Bystrzycy ( przy działkach nr 13/1 i 13/2)-2 punkty świetlne</t>
  </si>
  <si>
    <t>SP nr 2 w Bystrzycy Kłodzkiej</t>
  </si>
  <si>
    <t>ZS w Wilkanowie</t>
  </si>
  <si>
    <t>Doposażenie pracowni komputerowej (12 stanowisk uczniowskich i 1 nauczycielski - laptopy)</t>
  </si>
  <si>
    <t>Doposażenie pracowni komputerowej _14 laptopów)</t>
  </si>
  <si>
    <t>Modernizacja budynku SP nr 1 w Bystrzycy Kłodzkiej</t>
  </si>
  <si>
    <t>dokumentacja weryfikująca</t>
  </si>
  <si>
    <t>Bystrzyca Kłodzka, system fortyfikacji miejskich-III etap</t>
  </si>
  <si>
    <t>Realizacja UMiG. Dofinansowanie z Ministerstwa Kultury i Dziedzictwa Narodowego</t>
  </si>
  <si>
    <t>Zakup i montaż platformy zewnętrznej dla osób niepełnosprawnych</t>
  </si>
  <si>
    <t>Realizacja Środowiskowy Dom Samopomocy w ramach dotacji celowej z BP na zadania zlecone</t>
  </si>
  <si>
    <t>Zakup i montaż wiaty przystankowej w Nowej Bystrzycy- f.sołecki</t>
  </si>
  <si>
    <t>60095</t>
  </si>
  <si>
    <t xml:space="preserve">Zakup działki przy SP Nr 1 </t>
  </si>
  <si>
    <t>Zakup działki w Zabłociu</t>
  </si>
  <si>
    <t>Zakup serwera do UMiG</t>
  </si>
  <si>
    <t>Kapitał zakładowy do spółki zo.o. Lokalny Fundusz Pożyczkowy" Samorzadowa Polska</t>
  </si>
  <si>
    <t>75095</t>
  </si>
  <si>
    <t>udziały</t>
  </si>
  <si>
    <t>754</t>
  </si>
  <si>
    <t>75412</t>
  </si>
  <si>
    <t>Zaklup pieca c.o. do Szkoły w Starej Łomnicy</t>
  </si>
  <si>
    <t>Bodowa oświetlenia drogowego w Mostowicach -opracowanie dokumentacji</t>
  </si>
  <si>
    <t>Montaż lamp oświetleniowych Międzygórze - deptak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</si>
  <si>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</si>
  <si>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</si>
  <si>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</si>
  <si>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</si>
  <si>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</si>
  <si>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</si>
  <si>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</si>
  <si>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</si>
  <si>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</si>
  <si>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</si>
  <si>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</si>
  <si>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</si>
  <si>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</si>
  <si>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</si>
  <si>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</si>
  <si>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</si>
  <si>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</si>
  <si>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</si>
  <si>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</si>
  <si>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</si>
  <si>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</si>
  <si>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</si>
  <si>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</si>
  <si>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</si>
  <si>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</si>
  <si>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</si>
  <si>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</si>
  <si>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</si>
  <si>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</si>
  <si>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</si>
  <si>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</si>
  <si>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</si>
  <si>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</si>
  <si>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</si>
  <si>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</si>
  <si>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</si>
  <si>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</si>
  <si>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Budowa ścieżki rowerowej w ciągu drogi wojewodzkiej nr 392 na odcinku Bystrzyca Kłodzka - Pławnica</t>
  </si>
  <si>
    <t>Poprawa bezpieczeństwa w województwie Dolnośląskim w roku 2013- zakup lekkiego samochodu pożarniczego dla OSP w Nowym Waliszowie</t>
  </si>
  <si>
    <t>Modernizacja Zintegrowanego Ochronnego Systemu Orlickich i Bystrzcykich Gór w zwiazku z podpisaniem umowy z Schengen-zakup auta oraz motopompy dla Wilkanów</t>
  </si>
  <si>
    <t>Realizacja UMiG- fundusz sołecki 5 000, dofinanowanie do f.sołeckiego 30</t>
  </si>
  <si>
    <t>Przebudowa oświetlenia na stadionie w Bystrzycy Kł.</t>
  </si>
  <si>
    <t>46.</t>
  </si>
  <si>
    <t>Montaż 8 kamer wraz z oprzyrządowaniem na masztach oświetleniowych stadionu lekkoatletycznego przy ul. Mickiewicza 14 w Bystrzycy Kłodzkiej</t>
  </si>
  <si>
    <t>Realizacja UMiG- fundusz sołecki 5.943,00 dofinansowanie do f.sołeckiego 30,00</t>
  </si>
  <si>
    <t>Zakup wyposażenia</t>
  </si>
  <si>
    <t>Wyposażenie wiaty na działce 41/2; budowa grila, zakup agregatu prądotwórczego</t>
  </si>
  <si>
    <t>47.</t>
  </si>
  <si>
    <t>48.</t>
  </si>
  <si>
    <t>49.</t>
  </si>
  <si>
    <t>50.</t>
  </si>
  <si>
    <t xml:space="preserve"> Zakup i montaż wiaty przystankowej w Starej Łomnicy - f.sołecki</t>
  </si>
  <si>
    <t>załącznik nr 3 do zarządzenia nr 0050.422.2013</t>
  </si>
  <si>
    <t>Burmistrza Bystrzycy Kłodzkiej</t>
  </si>
  <si>
    <t>z dnia 31 grudnia 2013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</si>
</sst>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4" fontId="2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6" fillId="0" borderId="12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top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3" fontId="7" fillId="0" borderId="15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view="pageBreakPreview" zoomScale="75" zoomScaleNormal="75" zoomScaleSheetLayoutView="75" zoomScalePageLayoutView="0" workbookViewId="0" topLeftCell="B55">
      <selection activeCell="L61" sqref="L61"/>
    </sheetView>
  </sheetViews>
  <sheetFormatPr defaultColWidth="9.140625" defaultRowHeight="12.75"/>
  <cols>
    <col min="1" max="1" width="4.140625" style="1" customWidth="1"/>
    <col min="2" max="2" width="16.8515625" style="1" customWidth="1"/>
    <col min="3" max="3" width="5.140625" style="1" customWidth="1"/>
    <col min="4" max="4" width="6.57421875" style="1" customWidth="1"/>
    <col min="5" max="5" width="9.28125" style="2" customWidth="1"/>
    <col min="6" max="6" width="12.7109375" style="3" customWidth="1"/>
    <col min="7" max="7" width="12.28125" style="3" customWidth="1"/>
    <col min="8" max="8" width="15.8515625" style="25" customWidth="1"/>
    <col min="9" max="9" width="15.140625" style="25" customWidth="1"/>
    <col min="10" max="10" width="15.7109375" style="77" customWidth="1"/>
    <col min="11" max="11" width="10.28125" style="9" customWidth="1"/>
    <col min="12" max="12" width="13.140625" style="31" customWidth="1"/>
    <col min="13" max="13" width="17.421875" style="4" customWidth="1"/>
    <col min="14" max="24" width="0" style="1" hidden="1" customWidth="1"/>
    <col min="25" max="25" width="9.140625" style="1" customWidth="1"/>
    <col min="26" max="26" width="12.7109375" style="1" customWidth="1"/>
    <col min="27" max="27" width="20.7109375" style="1" customWidth="1"/>
    <col min="28" max="28" width="9.140625" style="1" customWidth="1"/>
    <col min="29" max="29" width="13.28125" style="1" customWidth="1"/>
    <col min="30" max="228" width="9.140625" style="1" customWidth="1"/>
  </cols>
  <sheetData>
    <row r="1" spans="8:13" ht="15">
      <c r="H1" s="24"/>
      <c r="I1" s="24"/>
      <c r="J1" s="76"/>
      <c r="K1" s="73" t="s">
        <v>159</v>
      </c>
      <c r="L1" s="27"/>
      <c r="M1" s="12"/>
    </row>
    <row r="2" spans="8:13" ht="15">
      <c r="H2" s="24"/>
      <c r="I2" s="24"/>
      <c r="J2" s="76"/>
      <c r="K2" s="73" t="s">
        <v>160</v>
      </c>
      <c r="L2" s="27"/>
      <c r="M2" s="12"/>
    </row>
    <row r="3" spans="4:13" ht="13.5">
      <c r="D3" s="5" t="s">
        <v>21</v>
      </c>
      <c r="E3" s="6"/>
      <c r="F3" s="8"/>
      <c r="K3" s="73" t="s">
        <v>161</v>
      </c>
      <c r="L3" s="28"/>
      <c r="M3" s="23"/>
    </row>
    <row r="4" spans="1:13" s="11" customFormat="1" ht="12.75">
      <c r="A4" s="87" t="s">
        <v>0</v>
      </c>
      <c r="B4" s="89" t="s">
        <v>1</v>
      </c>
      <c r="C4" s="91" t="s">
        <v>2</v>
      </c>
      <c r="D4" s="91" t="s">
        <v>3</v>
      </c>
      <c r="E4" s="89" t="s">
        <v>4</v>
      </c>
      <c r="F4" s="93" t="s">
        <v>5</v>
      </c>
      <c r="G4" s="93" t="s">
        <v>37</v>
      </c>
      <c r="H4" s="95" t="s">
        <v>22</v>
      </c>
      <c r="I4" s="95" t="s">
        <v>45</v>
      </c>
      <c r="J4" s="101" t="s">
        <v>51</v>
      </c>
      <c r="K4" s="97" t="s">
        <v>6</v>
      </c>
      <c r="L4" s="97"/>
      <c r="M4" s="98" t="s">
        <v>7</v>
      </c>
    </row>
    <row r="5" spans="1:13" s="11" customFormat="1" ht="27" thickBot="1">
      <c r="A5" s="88"/>
      <c r="B5" s="90"/>
      <c r="C5" s="92"/>
      <c r="D5" s="92"/>
      <c r="E5" s="90"/>
      <c r="F5" s="94"/>
      <c r="G5" s="94"/>
      <c r="H5" s="96"/>
      <c r="I5" s="100"/>
      <c r="J5" s="102"/>
      <c r="K5" s="10" t="s">
        <v>8</v>
      </c>
      <c r="L5" s="29" t="s">
        <v>9</v>
      </c>
      <c r="M5" s="99"/>
    </row>
    <row r="6" spans="1:13" s="32" customFormat="1" ht="23.25" customHeight="1" thickBot="1">
      <c r="A6" s="58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55">
        <v>8</v>
      </c>
      <c r="I6" s="33">
        <v>9</v>
      </c>
      <c r="J6" s="78">
        <v>10</v>
      </c>
      <c r="K6" s="33">
        <v>11</v>
      </c>
      <c r="L6" s="33">
        <v>12</v>
      </c>
      <c r="M6" s="59">
        <v>13</v>
      </c>
    </row>
    <row r="7" spans="1:29" s="7" customFormat="1" ht="174.75" customHeight="1">
      <c r="A7" s="69" t="s">
        <v>15</v>
      </c>
      <c r="B7" s="41" t="s">
        <v>52</v>
      </c>
      <c r="C7" s="42" t="s">
        <v>10</v>
      </c>
      <c r="D7" s="42" t="s">
        <v>11</v>
      </c>
      <c r="E7" s="43" t="s">
        <v>29</v>
      </c>
      <c r="F7" s="44">
        <v>4798269</v>
      </c>
      <c r="G7" s="44">
        <v>1334</v>
      </c>
      <c r="H7" s="45">
        <v>4796935</v>
      </c>
      <c r="I7" s="45">
        <v>0</v>
      </c>
      <c r="J7" s="75">
        <f>H7+I7</f>
        <v>4796935</v>
      </c>
      <c r="K7" s="46">
        <v>3296935</v>
      </c>
      <c r="L7" s="47">
        <v>1500000</v>
      </c>
      <c r="M7" s="60" t="s">
        <v>41</v>
      </c>
      <c r="Z7" s="57">
        <f>L7+K7-J7</f>
        <v>0</v>
      </c>
      <c r="AA7" s="57">
        <f>G7+H7-F7</f>
        <v>0</v>
      </c>
      <c r="AB7" s="57"/>
      <c r="AC7" s="57"/>
    </row>
    <row r="8" spans="1:27" s="7" customFormat="1" ht="82.5">
      <c r="A8" s="68" t="s">
        <v>16</v>
      </c>
      <c r="B8" s="35" t="s">
        <v>54</v>
      </c>
      <c r="C8" s="19" t="s">
        <v>10</v>
      </c>
      <c r="D8" s="19" t="s">
        <v>11</v>
      </c>
      <c r="E8" s="20" t="s">
        <v>12</v>
      </c>
      <c r="F8" s="21">
        <f>G8+J8</f>
        <v>963753.77</v>
      </c>
      <c r="G8" s="21">
        <v>963482.77</v>
      </c>
      <c r="H8" s="37">
        <v>271</v>
      </c>
      <c r="I8" s="37">
        <v>0</v>
      </c>
      <c r="J8" s="79">
        <f>H8+I8</f>
        <v>271</v>
      </c>
      <c r="K8" s="38">
        <v>271</v>
      </c>
      <c r="L8" s="39">
        <v>0</v>
      </c>
      <c r="M8" s="20" t="s">
        <v>55</v>
      </c>
      <c r="Z8" s="57">
        <f aca="true" t="shared" si="0" ref="Z8:Z55">L8+K8-J8</f>
        <v>0</v>
      </c>
      <c r="AA8" s="57">
        <f aca="true" t="shared" si="1" ref="AA8:AA54">G8+H8-F8</f>
        <v>0</v>
      </c>
    </row>
    <row r="9" spans="1:27" ht="82.5">
      <c r="A9" s="61" t="s">
        <v>17</v>
      </c>
      <c r="B9" s="40" t="s">
        <v>79</v>
      </c>
      <c r="C9" s="19" t="s">
        <v>10</v>
      </c>
      <c r="D9" s="19" t="s">
        <v>11</v>
      </c>
      <c r="E9" s="36" t="s">
        <v>12</v>
      </c>
      <c r="F9" s="21">
        <v>3000</v>
      </c>
      <c r="G9" s="21">
        <v>0</v>
      </c>
      <c r="H9" s="37">
        <v>3000</v>
      </c>
      <c r="I9" s="37">
        <v>0</v>
      </c>
      <c r="J9" s="79">
        <f>H9+I9</f>
        <v>3000</v>
      </c>
      <c r="K9" s="38">
        <f>J9</f>
        <v>3000</v>
      </c>
      <c r="L9" s="39">
        <v>0</v>
      </c>
      <c r="M9" s="62" t="s">
        <v>40</v>
      </c>
      <c r="Z9" s="57">
        <f>L9+K9-J9</f>
        <v>0</v>
      </c>
      <c r="AA9" s="57">
        <f t="shared" si="1"/>
        <v>0</v>
      </c>
    </row>
    <row r="10" spans="1:27" s="7" customFormat="1" ht="93">
      <c r="A10" s="34" t="s">
        <v>18</v>
      </c>
      <c r="B10" s="14" t="s">
        <v>80</v>
      </c>
      <c r="C10" s="19" t="s">
        <v>10</v>
      </c>
      <c r="D10" s="19" t="s">
        <v>11</v>
      </c>
      <c r="E10" s="16" t="s">
        <v>12</v>
      </c>
      <c r="F10" s="17">
        <v>1000</v>
      </c>
      <c r="G10" s="17">
        <v>0</v>
      </c>
      <c r="H10" s="26">
        <v>1000</v>
      </c>
      <c r="I10" s="26">
        <v>0</v>
      </c>
      <c r="J10" s="79">
        <f>H10+I10</f>
        <v>1000</v>
      </c>
      <c r="K10" s="38">
        <f>J10</f>
        <v>1000</v>
      </c>
      <c r="L10" s="30">
        <v>0</v>
      </c>
      <c r="M10" s="62" t="s">
        <v>40</v>
      </c>
      <c r="Z10" s="57"/>
      <c r="AA10" s="57">
        <f t="shared" si="1"/>
        <v>0</v>
      </c>
    </row>
    <row r="11" spans="1:27" s="7" customFormat="1" ht="82.5">
      <c r="A11" s="34" t="s">
        <v>19</v>
      </c>
      <c r="B11" s="35" t="s">
        <v>144</v>
      </c>
      <c r="C11" s="19" t="s">
        <v>32</v>
      </c>
      <c r="D11" s="19" t="s">
        <v>33</v>
      </c>
      <c r="E11" s="36" t="s">
        <v>38</v>
      </c>
      <c r="F11" s="21">
        <v>228001</v>
      </c>
      <c r="G11" s="21">
        <v>0</v>
      </c>
      <c r="H11" s="37">
        <v>20000</v>
      </c>
      <c r="I11" s="37">
        <v>0</v>
      </c>
      <c r="J11" s="79">
        <v>20000</v>
      </c>
      <c r="K11" s="38">
        <v>20000</v>
      </c>
      <c r="L11" s="39">
        <v>0</v>
      </c>
      <c r="M11" s="20" t="s">
        <v>13</v>
      </c>
      <c r="Z11" s="57"/>
      <c r="AA11" s="57">
        <f t="shared" si="1"/>
        <v>-208001</v>
      </c>
    </row>
    <row r="12" spans="1:27" s="7" customFormat="1" ht="114.75" customHeight="1">
      <c r="A12" s="61" t="s">
        <v>20</v>
      </c>
      <c r="B12" s="35" t="s">
        <v>72</v>
      </c>
      <c r="C12" s="19" t="s">
        <v>32</v>
      </c>
      <c r="D12" s="19" t="s">
        <v>33</v>
      </c>
      <c r="E12" s="36" t="s">
        <v>67</v>
      </c>
      <c r="F12" s="21">
        <v>17600</v>
      </c>
      <c r="G12" s="21">
        <v>0</v>
      </c>
      <c r="H12" s="37">
        <v>17600</v>
      </c>
      <c r="I12" s="37">
        <v>0</v>
      </c>
      <c r="J12" s="79">
        <f aca="true" t="shared" si="2" ref="J12:J21">H12+I12</f>
        <v>17600</v>
      </c>
      <c r="K12" s="38">
        <f aca="true" t="shared" si="3" ref="K12:K23">J12</f>
        <v>17600</v>
      </c>
      <c r="L12" s="39">
        <v>0</v>
      </c>
      <c r="M12" s="20" t="s">
        <v>68</v>
      </c>
      <c r="Z12" s="57">
        <f t="shared" si="0"/>
        <v>0</v>
      </c>
      <c r="AA12" s="57">
        <f t="shared" si="1"/>
        <v>0</v>
      </c>
    </row>
    <row r="13" spans="1:27" s="7" customFormat="1" ht="156" customHeight="1">
      <c r="A13" s="34" t="s">
        <v>107</v>
      </c>
      <c r="B13" s="35" t="s">
        <v>78</v>
      </c>
      <c r="C13" s="19" t="s">
        <v>32</v>
      </c>
      <c r="D13" s="19" t="s">
        <v>58</v>
      </c>
      <c r="E13" s="36" t="s">
        <v>59</v>
      </c>
      <c r="F13" s="21">
        <v>150000</v>
      </c>
      <c r="G13" s="21">
        <v>0</v>
      </c>
      <c r="H13" s="37">
        <v>86100</v>
      </c>
      <c r="I13" s="37">
        <v>0</v>
      </c>
      <c r="J13" s="79">
        <f t="shared" si="2"/>
        <v>86100</v>
      </c>
      <c r="K13" s="38">
        <f t="shared" si="3"/>
        <v>86100</v>
      </c>
      <c r="L13" s="39">
        <v>0</v>
      </c>
      <c r="M13" s="20" t="s">
        <v>13</v>
      </c>
      <c r="Z13" s="57">
        <f t="shared" si="0"/>
        <v>0</v>
      </c>
      <c r="AA13" s="57">
        <f t="shared" si="1"/>
        <v>-63900</v>
      </c>
    </row>
    <row r="14" spans="1:27" s="7" customFormat="1" ht="78" customHeight="1">
      <c r="A14" s="34" t="s">
        <v>108</v>
      </c>
      <c r="B14" s="35" t="s">
        <v>94</v>
      </c>
      <c r="C14" s="19" t="s">
        <v>32</v>
      </c>
      <c r="D14" s="19" t="s">
        <v>95</v>
      </c>
      <c r="E14" s="36" t="s">
        <v>12</v>
      </c>
      <c r="F14" s="21">
        <v>5030</v>
      </c>
      <c r="G14" s="21">
        <v>0</v>
      </c>
      <c r="H14" s="37">
        <v>5030</v>
      </c>
      <c r="I14" s="37">
        <v>0</v>
      </c>
      <c r="J14" s="79">
        <f t="shared" si="2"/>
        <v>5030</v>
      </c>
      <c r="K14" s="38">
        <f>J14</f>
        <v>5030</v>
      </c>
      <c r="L14" s="39">
        <v>0</v>
      </c>
      <c r="M14" s="62" t="s">
        <v>147</v>
      </c>
      <c r="Z14" s="57">
        <f t="shared" si="0"/>
        <v>0</v>
      </c>
      <c r="AA14" s="57">
        <f t="shared" si="1"/>
        <v>0</v>
      </c>
    </row>
    <row r="15" spans="1:27" s="7" customFormat="1" ht="72.75" customHeight="1">
      <c r="A15" s="34" t="s">
        <v>109</v>
      </c>
      <c r="B15" s="35" t="s">
        <v>158</v>
      </c>
      <c r="C15" s="19" t="s">
        <v>32</v>
      </c>
      <c r="D15" s="19" t="s">
        <v>95</v>
      </c>
      <c r="E15" s="36" t="s">
        <v>12</v>
      </c>
      <c r="F15" s="21">
        <v>5973</v>
      </c>
      <c r="G15" s="21">
        <v>0</v>
      </c>
      <c r="H15" s="37">
        <v>5973</v>
      </c>
      <c r="I15" s="37">
        <v>0</v>
      </c>
      <c r="J15" s="79">
        <f t="shared" si="2"/>
        <v>5973</v>
      </c>
      <c r="K15" s="38">
        <f>J15</f>
        <v>5973</v>
      </c>
      <c r="L15" s="39">
        <v>0</v>
      </c>
      <c r="M15" s="62" t="s">
        <v>151</v>
      </c>
      <c r="Z15" s="57">
        <f t="shared" si="0"/>
        <v>0</v>
      </c>
      <c r="AA15" s="57">
        <f t="shared" si="1"/>
        <v>0</v>
      </c>
    </row>
    <row r="16" spans="1:27" s="7" customFormat="1" ht="100.5" customHeight="1">
      <c r="A16" s="34" t="s">
        <v>110</v>
      </c>
      <c r="B16" s="35" t="s">
        <v>76</v>
      </c>
      <c r="C16" s="19" t="s">
        <v>43</v>
      </c>
      <c r="D16" s="19" t="s">
        <v>56</v>
      </c>
      <c r="E16" s="36" t="s">
        <v>57</v>
      </c>
      <c r="F16" s="21">
        <v>9730</v>
      </c>
      <c r="G16" s="21">
        <v>0</v>
      </c>
      <c r="H16" s="37">
        <v>9730</v>
      </c>
      <c r="I16" s="37">
        <v>0</v>
      </c>
      <c r="J16" s="79">
        <f t="shared" si="2"/>
        <v>9730</v>
      </c>
      <c r="K16" s="38">
        <f t="shared" si="3"/>
        <v>9730</v>
      </c>
      <c r="L16" s="39">
        <v>0</v>
      </c>
      <c r="M16" s="20" t="s">
        <v>13</v>
      </c>
      <c r="Z16" s="57">
        <f t="shared" si="0"/>
        <v>0</v>
      </c>
      <c r="AA16" s="57">
        <f t="shared" si="1"/>
        <v>0</v>
      </c>
    </row>
    <row r="17" spans="1:27" s="7" customFormat="1" ht="44.25" customHeight="1">
      <c r="A17" s="68" t="s">
        <v>111</v>
      </c>
      <c r="B17" s="35" t="s">
        <v>96</v>
      </c>
      <c r="C17" s="19" t="s">
        <v>43</v>
      </c>
      <c r="D17" s="19" t="s">
        <v>74</v>
      </c>
      <c r="E17" s="36" t="s">
        <v>30</v>
      </c>
      <c r="F17" s="21">
        <v>8000</v>
      </c>
      <c r="G17" s="21">
        <v>0</v>
      </c>
      <c r="H17" s="37">
        <v>8000</v>
      </c>
      <c r="I17" s="37">
        <v>0</v>
      </c>
      <c r="J17" s="79">
        <f t="shared" si="2"/>
        <v>8000</v>
      </c>
      <c r="K17" s="38">
        <v>8000</v>
      </c>
      <c r="L17" s="39">
        <v>0</v>
      </c>
      <c r="M17" s="20" t="s">
        <v>13</v>
      </c>
      <c r="Z17" s="57">
        <f t="shared" si="0"/>
        <v>0</v>
      </c>
      <c r="AA17" s="57">
        <f t="shared" si="1"/>
        <v>0</v>
      </c>
    </row>
    <row r="18" spans="1:27" s="7" customFormat="1" ht="29.25" customHeight="1">
      <c r="A18" s="34" t="s">
        <v>112</v>
      </c>
      <c r="B18" s="35" t="s">
        <v>97</v>
      </c>
      <c r="C18" s="19" t="s">
        <v>43</v>
      </c>
      <c r="D18" s="19" t="s">
        <v>74</v>
      </c>
      <c r="E18" s="36" t="s">
        <v>30</v>
      </c>
      <c r="F18" s="21">
        <v>6700</v>
      </c>
      <c r="G18" s="21">
        <v>0</v>
      </c>
      <c r="H18" s="37">
        <v>6700</v>
      </c>
      <c r="I18" s="37">
        <v>0</v>
      </c>
      <c r="J18" s="79">
        <f t="shared" si="2"/>
        <v>6700</v>
      </c>
      <c r="K18" s="38">
        <v>6700</v>
      </c>
      <c r="L18" s="39">
        <v>0</v>
      </c>
      <c r="M18" s="20" t="s">
        <v>13</v>
      </c>
      <c r="Z18" s="57">
        <f t="shared" si="0"/>
        <v>0</v>
      </c>
      <c r="AA18" s="57">
        <f t="shared" si="1"/>
        <v>0</v>
      </c>
    </row>
    <row r="19" spans="1:27" s="7" customFormat="1" ht="54" customHeight="1">
      <c r="A19" s="68" t="s">
        <v>113</v>
      </c>
      <c r="B19" s="35" t="s">
        <v>104</v>
      </c>
      <c r="C19" s="19" t="s">
        <v>43</v>
      </c>
      <c r="D19" s="19" t="s">
        <v>74</v>
      </c>
      <c r="E19" s="36" t="s">
        <v>30</v>
      </c>
      <c r="F19" s="21">
        <v>10000</v>
      </c>
      <c r="G19" s="21">
        <v>0</v>
      </c>
      <c r="H19" s="37">
        <v>10000</v>
      </c>
      <c r="I19" s="37">
        <v>0</v>
      </c>
      <c r="J19" s="79">
        <f t="shared" si="2"/>
        <v>10000</v>
      </c>
      <c r="K19" s="38">
        <v>10000</v>
      </c>
      <c r="L19" s="39"/>
      <c r="M19" s="20" t="s">
        <v>13</v>
      </c>
      <c r="Z19" s="57">
        <f t="shared" si="0"/>
        <v>0</v>
      </c>
      <c r="AA19" s="57">
        <f t="shared" si="1"/>
        <v>0</v>
      </c>
    </row>
    <row r="20" spans="1:27" s="7" customFormat="1" ht="195" customHeight="1">
      <c r="A20" s="61" t="s">
        <v>114</v>
      </c>
      <c r="B20" s="71" t="s">
        <v>73</v>
      </c>
      <c r="C20" s="19" t="s">
        <v>43</v>
      </c>
      <c r="D20" s="19" t="s">
        <v>74</v>
      </c>
      <c r="E20" s="36" t="s">
        <v>75</v>
      </c>
      <c r="F20" s="21">
        <v>8511800</v>
      </c>
      <c r="G20" s="21">
        <v>0</v>
      </c>
      <c r="H20" s="37">
        <v>10000</v>
      </c>
      <c r="I20" s="37">
        <v>0</v>
      </c>
      <c r="J20" s="79">
        <f t="shared" si="2"/>
        <v>10000</v>
      </c>
      <c r="K20" s="38">
        <f t="shared" si="3"/>
        <v>10000</v>
      </c>
      <c r="L20" s="39">
        <v>0</v>
      </c>
      <c r="M20" s="20" t="s">
        <v>13</v>
      </c>
      <c r="Z20" s="57">
        <f t="shared" si="0"/>
        <v>0</v>
      </c>
      <c r="AA20" s="57">
        <f t="shared" si="1"/>
        <v>-8501800</v>
      </c>
    </row>
    <row r="21" spans="1:27" s="7" customFormat="1" ht="32.25" customHeight="1">
      <c r="A21" s="61" t="s">
        <v>115</v>
      </c>
      <c r="B21" s="35" t="s">
        <v>98</v>
      </c>
      <c r="C21" s="19" t="s">
        <v>34</v>
      </c>
      <c r="D21" s="19" t="s">
        <v>35</v>
      </c>
      <c r="E21" s="36" t="s">
        <v>30</v>
      </c>
      <c r="F21" s="21">
        <v>59247</v>
      </c>
      <c r="G21" s="21">
        <v>0</v>
      </c>
      <c r="H21" s="37">
        <v>60000</v>
      </c>
      <c r="I21" s="37">
        <v>-753</v>
      </c>
      <c r="J21" s="79">
        <f t="shared" si="2"/>
        <v>59247</v>
      </c>
      <c r="K21" s="38">
        <v>59247</v>
      </c>
      <c r="L21" s="39">
        <v>0</v>
      </c>
      <c r="M21" s="20" t="s">
        <v>13</v>
      </c>
      <c r="Z21" s="57">
        <f t="shared" si="0"/>
        <v>0</v>
      </c>
      <c r="AA21" s="57">
        <f t="shared" si="1"/>
        <v>753</v>
      </c>
    </row>
    <row r="22" spans="1:27" s="7" customFormat="1" ht="27">
      <c r="A22" s="61" t="s">
        <v>116</v>
      </c>
      <c r="B22" s="35" t="s">
        <v>23</v>
      </c>
      <c r="C22" s="19" t="s">
        <v>34</v>
      </c>
      <c r="D22" s="19" t="s">
        <v>35</v>
      </c>
      <c r="E22" s="36" t="s">
        <v>30</v>
      </c>
      <c r="F22" s="21">
        <v>4640</v>
      </c>
      <c r="G22" s="21">
        <v>0</v>
      </c>
      <c r="H22" s="37">
        <v>4640</v>
      </c>
      <c r="I22" s="37">
        <v>0</v>
      </c>
      <c r="J22" s="79">
        <f>H22+I22</f>
        <v>4640</v>
      </c>
      <c r="K22" s="38">
        <f t="shared" si="3"/>
        <v>4640</v>
      </c>
      <c r="L22" s="39">
        <v>0</v>
      </c>
      <c r="M22" s="20" t="s">
        <v>13</v>
      </c>
      <c r="Z22" s="57">
        <f t="shared" si="0"/>
        <v>0</v>
      </c>
      <c r="AA22" s="57">
        <f t="shared" si="1"/>
        <v>0</v>
      </c>
    </row>
    <row r="23" spans="1:27" s="7" customFormat="1" ht="27">
      <c r="A23" s="34" t="s">
        <v>117</v>
      </c>
      <c r="B23" s="35" t="s">
        <v>24</v>
      </c>
      <c r="C23" s="19" t="s">
        <v>34</v>
      </c>
      <c r="D23" s="19" t="s">
        <v>35</v>
      </c>
      <c r="E23" s="36" t="s">
        <v>30</v>
      </c>
      <c r="F23" s="21">
        <v>9540</v>
      </c>
      <c r="G23" s="21">
        <v>0</v>
      </c>
      <c r="H23" s="37">
        <v>9540</v>
      </c>
      <c r="I23" s="37">
        <v>0</v>
      </c>
      <c r="J23" s="79">
        <f>H23+I23</f>
        <v>9540</v>
      </c>
      <c r="K23" s="38">
        <f t="shared" si="3"/>
        <v>9540</v>
      </c>
      <c r="L23" s="39">
        <v>0</v>
      </c>
      <c r="M23" s="20" t="s">
        <v>13</v>
      </c>
      <c r="Z23" s="57">
        <f t="shared" si="0"/>
        <v>0</v>
      </c>
      <c r="AA23" s="57">
        <f t="shared" si="1"/>
        <v>0</v>
      </c>
    </row>
    <row r="24" spans="1:27" s="7" customFormat="1" ht="84" customHeight="1">
      <c r="A24" s="34" t="s">
        <v>118</v>
      </c>
      <c r="B24" s="35" t="s">
        <v>99</v>
      </c>
      <c r="C24" s="19" t="s">
        <v>34</v>
      </c>
      <c r="D24" s="19" t="s">
        <v>100</v>
      </c>
      <c r="E24" s="36" t="s">
        <v>101</v>
      </c>
      <c r="F24" s="21">
        <v>50000</v>
      </c>
      <c r="G24" s="21">
        <v>0</v>
      </c>
      <c r="H24" s="37">
        <v>50000</v>
      </c>
      <c r="I24" s="37">
        <v>0</v>
      </c>
      <c r="J24" s="79">
        <f>H24+I24</f>
        <v>50000</v>
      </c>
      <c r="K24" s="38">
        <v>50000</v>
      </c>
      <c r="L24" s="39">
        <v>0</v>
      </c>
      <c r="M24" s="20" t="s">
        <v>13</v>
      </c>
      <c r="Z24" s="57">
        <f t="shared" si="0"/>
        <v>0</v>
      </c>
      <c r="AA24" s="57">
        <f t="shared" si="1"/>
        <v>0</v>
      </c>
    </row>
    <row r="25" spans="1:27" s="7" customFormat="1" ht="89.25" customHeight="1">
      <c r="A25" s="34" t="s">
        <v>119</v>
      </c>
      <c r="B25" s="35" t="s">
        <v>99</v>
      </c>
      <c r="C25" s="19" t="s">
        <v>34</v>
      </c>
      <c r="D25" s="19" t="s">
        <v>100</v>
      </c>
      <c r="E25" s="36" t="s">
        <v>101</v>
      </c>
      <c r="F25" s="21">
        <v>4000</v>
      </c>
      <c r="G25" s="21">
        <v>0</v>
      </c>
      <c r="H25" s="37">
        <v>4000</v>
      </c>
      <c r="I25" s="37">
        <v>0</v>
      </c>
      <c r="J25" s="79">
        <f>H25+I25</f>
        <v>4000</v>
      </c>
      <c r="K25" s="38">
        <v>4000</v>
      </c>
      <c r="L25" s="39">
        <v>0</v>
      </c>
      <c r="M25" s="20" t="s">
        <v>13</v>
      </c>
      <c r="Z25" s="57">
        <f t="shared" si="0"/>
        <v>0</v>
      </c>
      <c r="AA25" s="57">
        <f t="shared" si="1"/>
        <v>0</v>
      </c>
    </row>
    <row r="26" spans="1:27" s="7" customFormat="1" ht="160.5" customHeight="1">
      <c r="A26" s="68" t="s">
        <v>120</v>
      </c>
      <c r="B26" s="35" t="s">
        <v>146</v>
      </c>
      <c r="C26" s="19" t="s">
        <v>102</v>
      </c>
      <c r="D26" s="19" t="s">
        <v>103</v>
      </c>
      <c r="E26" s="36" t="s">
        <v>30</v>
      </c>
      <c r="F26" s="21">
        <v>800000</v>
      </c>
      <c r="G26" s="21">
        <v>0</v>
      </c>
      <c r="H26" s="37">
        <v>800000</v>
      </c>
      <c r="I26" s="37">
        <v>0</v>
      </c>
      <c r="J26" s="79">
        <v>800000</v>
      </c>
      <c r="K26" s="38">
        <v>120000</v>
      </c>
      <c r="L26" s="39">
        <v>680000</v>
      </c>
      <c r="M26" s="20" t="s">
        <v>13</v>
      </c>
      <c r="Z26" s="57">
        <f t="shared" si="0"/>
        <v>0</v>
      </c>
      <c r="AA26" s="57">
        <f t="shared" si="1"/>
        <v>0</v>
      </c>
    </row>
    <row r="27" spans="1:27" s="7" customFormat="1" ht="150" customHeight="1">
      <c r="A27" s="34" t="s">
        <v>121</v>
      </c>
      <c r="B27" s="35" t="s">
        <v>145</v>
      </c>
      <c r="C27" s="19" t="s">
        <v>102</v>
      </c>
      <c r="D27" s="19" t="s">
        <v>103</v>
      </c>
      <c r="E27" s="36" t="s">
        <v>30</v>
      </c>
      <c r="F27" s="21">
        <v>149105</v>
      </c>
      <c r="G27" s="21">
        <v>0</v>
      </c>
      <c r="H27" s="37">
        <v>149105</v>
      </c>
      <c r="I27" s="37">
        <v>0</v>
      </c>
      <c r="J27" s="79">
        <f aca="true" t="shared" si="4" ref="J27:J54">H27+I27</f>
        <v>149105</v>
      </c>
      <c r="K27" s="38">
        <v>129000</v>
      </c>
      <c r="L27" s="39">
        <v>20105</v>
      </c>
      <c r="M27" s="20" t="s">
        <v>13</v>
      </c>
      <c r="Z27" s="57">
        <f t="shared" si="0"/>
        <v>0</v>
      </c>
      <c r="AA27" s="57">
        <f t="shared" si="1"/>
        <v>0</v>
      </c>
    </row>
    <row r="28" spans="1:27" ht="132">
      <c r="A28" s="34" t="s">
        <v>122</v>
      </c>
      <c r="B28" s="40" t="s">
        <v>81</v>
      </c>
      <c r="C28" s="34">
        <v>801</v>
      </c>
      <c r="D28" s="34">
        <v>80101</v>
      </c>
      <c r="E28" s="36" t="s">
        <v>44</v>
      </c>
      <c r="F28" s="21">
        <v>128705</v>
      </c>
      <c r="G28" s="21">
        <v>0</v>
      </c>
      <c r="H28" s="37">
        <v>128705</v>
      </c>
      <c r="I28" s="37">
        <v>0</v>
      </c>
      <c r="J28" s="80">
        <f t="shared" si="4"/>
        <v>128705</v>
      </c>
      <c r="K28" s="38">
        <v>64855</v>
      </c>
      <c r="L28" s="39">
        <v>63850</v>
      </c>
      <c r="M28" s="62" t="s">
        <v>70</v>
      </c>
      <c r="Z28" s="57">
        <f t="shared" si="0"/>
        <v>0</v>
      </c>
      <c r="AA28" s="57">
        <f t="shared" si="1"/>
        <v>0</v>
      </c>
    </row>
    <row r="29" spans="1:27" ht="41.25">
      <c r="A29" s="68" t="s">
        <v>123</v>
      </c>
      <c r="B29" s="40" t="s">
        <v>48</v>
      </c>
      <c r="C29" s="34">
        <v>801</v>
      </c>
      <c r="D29" s="34">
        <v>80101</v>
      </c>
      <c r="E29" s="36" t="s">
        <v>30</v>
      </c>
      <c r="F29" s="21">
        <v>11219</v>
      </c>
      <c r="G29" s="21">
        <v>0</v>
      </c>
      <c r="H29" s="37">
        <v>11219</v>
      </c>
      <c r="I29" s="37">
        <v>0</v>
      </c>
      <c r="J29" s="80">
        <f t="shared" si="4"/>
        <v>11219</v>
      </c>
      <c r="K29" s="38">
        <f>J29</f>
        <v>11219</v>
      </c>
      <c r="L29" s="39">
        <v>0</v>
      </c>
      <c r="M29" s="62" t="s">
        <v>47</v>
      </c>
      <c r="Z29" s="57">
        <f t="shared" si="0"/>
        <v>0</v>
      </c>
      <c r="AA29" s="57">
        <f t="shared" si="1"/>
        <v>0</v>
      </c>
    </row>
    <row r="30" spans="1:27" ht="102.75" customHeight="1">
      <c r="A30" s="61" t="s">
        <v>124</v>
      </c>
      <c r="B30" s="40" t="s">
        <v>86</v>
      </c>
      <c r="C30" s="34">
        <v>801</v>
      </c>
      <c r="D30" s="34">
        <v>80101</v>
      </c>
      <c r="E30" s="36" t="s">
        <v>30</v>
      </c>
      <c r="F30" s="21">
        <v>19200</v>
      </c>
      <c r="G30" s="21">
        <v>0</v>
      </c>
      <c r="H30" s="37">
        <v>19200</v>
      </c>
      <c r="I30" s="37">
        <v>0</v>
      </c>
      <c r="J30" s="80">
        <f t="shared" si="4"/>
        <v>19200</v>
      </c>
      <c r="K30" s="38">
        <f>J30</f>
        <v>19200</v>
      </c>
      <c r="L30" s="39"/>
      <c r="M30" s="62" t="s">
        <v>84</v>
      </c>
      <c r="Z30" s="57">
        <f t="shared" si="0"/>
        <v>0</v>
      </c>
      <c r="AA30" s="57">
        <f t="shared" si="1"/>
        <v>0</v>
      </c>
    </row>
    <row r="31" spans="1:27" ht="57" customHeight="1">
      <c r="A31" s="34" t="s">
        <v>125</v>
      </c>
      <c r="B31" s="40" t="s">
        <v>87</v>
      </c>
      <c r="C31" s="34">
        <v>801</v>
      </c>
      <c r="D31" s="34">
        <v>80101</v>
      </c>
      <c r="E31" s="36" t="s">
        <v>30</v>
      </c>
      <c r="F31" s="21">
        <v>23060</v>
      </c>
      <c r="G31" s="21">
        <v>0</v>
      </c>
      <c r="H31" s="37">
        <v>23060</v>
      </c>
      <c r="I31" s="37">
        <v>0</v>
      </c>
      <c r="J31" s="80">
        <f t="shared" si="4"/>
        <v>23060</v>
      </c>
      <c r="K31" s="38">
        <f>J31</f>
        <v>23060</v>
      </c>
      <c r="L31" s="39"/>
      <c r="M31" s="62" t="s">
        <v>85</v>
      </c>
      <c r="Z31" s="57">
        <f t="shared" si="0"/>
        <v>0</v>
      </c>
      <c r="AA31" s="57">
        <f t="shared" si="1"/>
        <v>0</v>
      </c>
    </row>
    <row r="32" spans="1:27" ht="138" thickBot="1">
      <c r="A32" s="70" t="s">
        <v>126</v>
      </c>
      <c r="B32" s="40" t="s">
        <v>88</v>
      </c>
      <c r="C32" s="34">
        <v>801</v>
      </c>
      <c r="D32" s="34">
        <v>80101</v>
      </c>
      <c r="E32" s="36" t="s">
        <v>12</v>
      </c>
      <c r="F32" s="21">
        <v>685684</v>
      </c>
      <c r="G32" s="21">
        <v>0</v>
      </c>
      <c r="H32" s="37">
        <v>383811</v>
      </c>
      <c r="I32" s="37">
        <v>0</v>
      </c>
      <c r="J32" s="80">
        <f t="shared" si="4"/>
        <v>383811</v>
      </c>
      <c r="K32" s="38">
        <f>J32</f>
        <v>383811</v>
      </c>
      <c r="L32" s="39">
        <v>0</v>
      </c>
      <c r="M32" s="62" t="s">
        <v>69</v>
      </c>
      <c r="Z32" s="57">
        <f t="shared" si="0"/>
        <v>0</v>
      </c>
      <c r="AA32" s="57">
        <f t="shared" si="1"/>
        <v>-301873</v>
      </c>
    </row>
    <row r="33" spans="1:27" ht="117.75" customHeight="1">
      <c r="A33" s="69" t="s">
        <v>127</v>
      </c>
      <c r="B33" s="40" t="s">
        <v>25</v>
      </c>
      <c r="C33" s="34">
        <v>801</v>
      </c>
      <c r="D33" s="34">
        <v>80110</v>
      </c>
      <c r="E33" s="36" t="s">
        <v>31</v>
      </c>
      <c r="F33" s="38">
        <v>5121876</v>
      </c>
      <c r="G33" s="21">
        <v>1851116</v>
      </c>
      <c r="H33" s="37">
        <v>3231395</v>
      </c>
      <c r="I33" s="37">
        <v>0</v>
      </c>
      <c r="J33" s="80">
        <f t="shared" si="4"/>
        <v>3231395</v>
      </c>
      <c r="K33" s="38">
        <v>2631395</v>
      </c>
      <c r="L33" s="39">
        <v>600000</v>
      </c>
      <c r="M33" s="62" t="s">
        <v>42</v>
      </c>
      <c r="Z33" s="57">
        <f t="shared" si="0"/>
        <v>0</v>
      </c>
      <c r="AA33" s="57">
        <f t="shared" si="1"/>
        <v>-39365</v>
      </c>
    </row>
    <row r="34" spans="1:27" ht="117.75" customHeight="1">
      <c r="A34" s="68" t="s">
        <v>128</v>
      </c>
      <c r="B34" s="40" t="s">
        <v>92</v>
      </c>
      <c r="C34" s="34">
        <v>852</v>
      </c>
      <c r="D34" s="34">
        <v>85203</v>
      </c>
      <c r="E34" s="36" t="s">
        <v>12</v>
      </c>
      <c r="F34" s="38">
        <v>59349</v>
      </c>
      <c r="G34" s="21">
        <v>0</v>
      </c>
      <c r="H34" s="37">
        <v>59349</v>
      </c>
      <c r="I34" s="37">
        <v>0</v>
      </c>
      <c r="J34" s="80">
        <f t="shared" si="4"/>
        <v>59349</v>
      </c>
      <c r="K34" s="38">
        <v>0</v>
      </c>
      <c r="L34" s="39">
        <f>J34</f>
        <v>59349</v>
      </c>
      <c r="M34" s="62" t="s">
        <v>93</v>
      </c>
      <c r="Z34" s="57">
        <f t="shared" si="0"/>
        <v>0</v>
      </c>
      <c r="AA34" s="57">
        <f t="shared" si="1"/>
        <v>0</v>
      </c>
    </row>
    <row r="35" spans="1:27" ht="117.75" customHeight="1">
      <c r="A35" s="34" t="s">
        <v>129</v>
      </c>
      <c r="B35" s="40" t="s">
        <v>152</v>
      </c>
      <c r="C35" s="34">
        <v>852</v>
      </c>
      <c r="D35" s="34">
        <v>85203</v>
      </c>
      <c r="E35" s="36" t="s">
        <v>12</v>
      </c>
      <c r="F35" s="38">
        <v>22200</v>
      </c>
      <c r="G35" s="21">
        <v>0</v>
      </c>
      <c r="H35" s="37">
        <v>22200</v>
      </c>
      <c r="I35" s="37">
        <v>0</v>
      </c>
      <c r="J35" s="80">
        <f t="shared" si="4"/>
        <v>22200</v>
      </c>
      <c r="K35" s="38">
        <v>0</v>
      </c>
      <c r="L35" s="39">
        <v>22200</v>
      </c>
      <c r="M35" s="62" t="s">
        <v>93</v>
      </c>
      <c r="Z35" s="57"/>
      <c r="AA35" s="57">
        <f t="shared" si="1"/>
        <v>0</v>
      </c>
    </row>
    <row r="36" spans="1:27" ht="132.75" customHeight="1">
      <c r="A36" s="34" t="s">
        <v>130</v>
      </c>
      <c r="B36" s="40" t="s">
        <v>82</v>
      </c>
      <c r="C36" s="34">
        <v>900</v>
      </c>
      <c r="D36" s="34">
        <v>90002</v>
      </c>
      <c r="E36" s="36" t="s">
        <v>62</v>
      </c>
      <c r="F36" s="38">
        <v>17800</v>
      </c>
      <c r="G36" s="21">
        <v>0</v>
      </c>
      <c r="H36" s="37">
        <v>17800</v>
      </c>
      <c r="I36" s="37">
        <v>0</v>
      </c>
      <c r="J36" s="80">
        <f t="shared" si="4"/>
        <v>17800</v>
      </c>
      <c r="K36" s="38">
        <f>J36</f>
        <v>17800</v>
      </c>
      <c r="L36" s="39">
        <v>0</v>
      </c>
      <c r="M36" s="62" t="s">
        <v>13</v>
      </c>
      <c r="Z36" s="57">
        <f t="shared" si="0"/>
        <v>0</v>
      </c>
      <c r="AA36" s="57">
        <f t="shared" si="1"/>
        <v>0</v>
      </c>
    </row>
    <row r="37" spans="1:27" ht="117" customHeight="1">
      <c r="A37" s="34" t="s">
        <v>131</v>
      </c>
      <c r="B37" s="40" t="s">
        <v>66</v>
      </c>
      <c r="C37" s="34">
        <v>900</v>
      </c>
      <c r="D37" s="34">
        <v>90002</v>
      </c>
      <c r="E37" s="36" t="s">
        <v>89</v>
      </c>
      <c r="F37" s="38">
        <v>2200</v>
      </c>
      <c r="G37" s="21">
        <v>0</v>
      </c>
      <c r="H37" s="37">
        <v>2200</v>
      </c>
      <c r="I37" s="37">
        <v>0</v>
      </c>
      <c r="J37" s="80">
        <f t="shared" si="4"/>
        <v>2200</v>
      </c>
      <c r="K37" s="38">
        <f>J37</f>
        <v>2200</v>
      </c>
      <c r="L37" s="39"/>
      <c r="M37" s="62" t="s">
        <v>13</v>
      </c>
      <c r="Z37" s="57">
        <f t="shared" si="0"/>
        <v>0</v>
      </c>
      <c r="AA37" s="57">
        <f t="shared" si="1"/>
        <v>0</v>
      </c>
    </row>
    <row r="38" spans="1:27" ht="124.5" customHeight="1">
      <c r="A38" s="68" t="s">
        <v>132</v>
      </c>
      <c r="B38" s="40" t="s">
        <v>66</v>
      </c>
      <c r="C38" s="34">
        <v>900</v>
      </c>
      <c r="D38" s="34">
        <v>90002</v>
      </c>
      <c r="E38" s="36" t="s">
        <v>63</v>
      </c>
      <c r="F38" s="38">
        <v>1179510</v>
      </c>
      <c r="G38" s="21">
        <v>0</v>
      </c>
      <c r="H38" s="37">
        <v>13000</v>
      </c>
      <c r="I38" s="37">
        <v>0</v>
      </c>
      <c r="J38" s="80">
        <f t="shared" si="4"/>
        <v>13000</v>
      </c>
      <c r="K38" s="38">
        <f>J38</f>
        <v>13000</v>
      </c>
      <c r="L38" s="39">
        <v>0</v>
      </c>
      <c r="M38" s="62" t="s">
        <v>64</v>
      </c>
      <c r="Z38" s="57">
        <f t="shared" si="0"/>
        <v>0</v>
      </c>
      <c r="AA38" s="57">
        <f t="shared" si="1"/>
        <v>-1166510</v>
      </c>
    </row>
    <row r="39" spans="1:27" ht="69">
      <c r="A39" s="34" t="s">
        <v>133</v>
      </c>
      <c r="B39" s="40" t="s">
        <v>26</v>
      </c>
      <c r="C39" s="34">
        <v>900</v>
      </c>
      <c r="D39" s="34">
        <v>90015</v>
      </c>
      <c r="E39" s="36" t="s">
        <v>12</v>
      </c>
      <c r="F39" s="21">
        <v>4936</v>
      </c>
      <c r="G39" s="21">
        <v>0</v>
      </c>
      <c r="H39" s="37">
        <v>4936</v>
      </c>
      <c r="I39" s="37">
        <v>0</v>
      </c>
      <c r="J39" s="79">
        <f t="shared" si="4"/>
        <v>4936</v>
      </c>
      <c r="K39" s="38">
        <f>H39</f>
        <v>4936</v>
      </c>
      <c r="L39" s="39">
        <v>0</v>
      </c>
      <c r="M39" s="62" t="s">
        <v>40</v>
      </c>
      <c r="Z39" s="57">
        <f t="shared" si="0"/>
        <v>0</v>
      </c>
      <c r="AA39" s="57">
        <f t="shared" si="1"/>
        <v>0</v>
      </c>
    </row>
    <row r="40" spans="1:27" ht="83.25" thickBot="1">
      <c r="A40" s="34" t="s">
        <v>134</v>
      </c>
      <c r="B40" s="40" t="s">
        <v>27</v>
      </c>
      <c r="C40" s="34">
        <v>900</v>
      </c>
      <c r="D40" s="34">
        <v>90015</v>
      </c>
      <c r="E40" s="36" t="s">
        <v>12</v>
      </c>
      <c r="F40" s="21">
        <v>10000</v>
      </c>
      <c r="G40" s="21">
        <v>0</v>
      </c>
      <c r="H40" s="37">
        <v>10000</v>
      </c>
      <c r="I40" s="37">
        <v>0</v>
      </c>
      <c r="J40" s="79">
        <f t="shared" si="4"/>
        <v>10000</v>
      </c>
      <c r="K40" s="38">
        <f>H40</f>
        <v>10000</v>
      </c>
      <c r="L40" s="39">
        <v>0</v>
      </c>
      <c r="M40" s="62" t="s">
        <v>40</v>
      </c>
      <c r="Z40" s="57">
        <f t="shared" si="0"/>
        <v>0</v>
      </c>
      <c r="AA40" s="57">
        <f t="shared" si="1"/>
        <v>0</v>
      </c>
    </row>
    <row r="41" spans="1:27" ht="93">
      <c r="A41" s="69" t="s">
        <v>135</v>
      </c>
      <c r="B41" s="14" t="s">
        <v>77</v>
      </c>
      <c r="C41" s="15">
        <v>900</v>
      </c>
      <c r="D41" s="15">
        <v>90015</v>
      </c>
      <c r="E41" s="16" t="s">
        <v>12</v>
      </c>
      <c r="F41" s="17">
        <v>2000</v>
      </c>
      <c r="G41" s="17">
        <v>0</v>
      </c>
      <c r="H41" s="26">
        <v>2000</v>
      </c>
      <c r="I41" s="26">
        <v>0</v>
      </c>
      <c r="J41" s="79">
        <f t="shared" si="4"/>
        <v>2000</v>
      </c>
      <c r="K41" s="18">
        <f>H41</f>
        <v>2000</v>
      </c>
      <c r="L41" s="30">
        <v>0</v>
      </c>
      <c r="M41" s="62" t="s">
        <v>40</v>
      </c>
      <c r="Z41" s="57">
        <f t="shared" si="0"/>
        <v>0</v>
      </c>
      <c r="AA41" s="57">
        <f t="shared" si="1"/>
        <v>0</v>
      </c>
    </row>
    <row r="42" spans="1:27" ht="62.25">
      <c r="A42" s="34" t="s">
        <v>136</v>
      </c>
      <c r="B42" s="14" t="s">
        <v>65</v>
      </c>
      <c r="C42" s="15">
        <v>900</v>
      </c>
      <c r="D42" s="15">
        <v>90015</v>
      </c>
      <c r="E42" s="16" t="s">
        <v>12</v>
      </c>
      <c r="F42" s="17">
        <f>G42+J42</f>
        <v>26119.06</v>
      </c>
      <c r="G42" s="17">
        <v>26086.06</v>
      </c>
      <c r="H42" s="26">
        <v>33</v>
      </c>
      <c r="I42" s="26">
        <v>0</v>
      </c>
      <c r="J42" s="79">
        <f t="shared" si="4"/>
        <v>33</v>
      </c>
      <c r="K42" s="18">
        <f>J42</f>
        <v>33</v>
      </c>
      <c r="L42" s="30">
        <v>0</v>
      </c>
      <c r="M42" s="62" t="s">
        <v>13</v>
      </c>
      <c r="Z42" s="57">
        <f t="shared" si="0"/>
        <v>0</v>
      </c>
      <c r="AA42" s="57">
        <f t="shared" si="1"/>
        <v>0</v>
      </c>
    </row>
    <row r="43" spans="1:27" ht="111.75" customHeight="1">
      <c r="A43" s="34" t="s">
        <v>137</v>
      </c>
      <c r="B43" s="14" t="s">
        <v>83</v>
      </c>
      <c r="C43" s="15">
        <v>900</v>
      </c>
      <c r="D43" s="15">
        <v>90015</v>
      </c>
      <c r="E43" s="16" t="s">
        <v>71</v>
      </c>
      <c r="F43" s="17">
        <v>2829</v>
      </c>
      <c r="G43" s="17">
        <v>0</v>
      </c>
      <c r="H43" s="26">
        <v>2829</v>
      </c>
      <c r="I43" s="26">
        <v>0</v>
      </c>
      <c r="J43" s="79">
        <f t="shared" si="4"/>
        <v>2829</v>
      </c>
      <c r="K43" s="18">
        <f>J43</f>
        <v>2829</v>
      </c>
      <c r="L43" s="30">
        <v>0</v>
      </c>
      <c r="M43" s="62" t="s">
        <v>13</v>
      </c>
      <c r="Z43" s="57">
        <f t="shared" si="0"/>
        <v>0</v>
      </c>
      <c r="AA43" s="57">
        <f t="shared" si="1"/>
        <v>0</v>
      </c>
    </row>
    <row r="44" spans="1:27" ht="63.75" customHeight="1">
      <c r="A44" s="68" t="s">
        <v>138</v>
      </c>
      <c r="B44" s="14" t="s">
        <v>106</v>
      </c>
      <c r="C44" s="15">
        <v>900</v>
      </c>
      <c r="D44" s="15">
        <v>90015</v>
      </c>
      <c r="E44" s="16" t="s">
        <v>12</v>
      </c>
      <c r="F44" s="17">
        <v>12000</v>
      </c>
      <c r="G44" s="17">
        <v>0</v>
      </c>
      <c r="H44" s="26">
        <v>12000</v>
      </c>
      <c r="I44" s="26">
        <v>0</v>
      </c>
      <c r="J44" s="79">
        <f t="shared" si="4"/>
        <v>12000</v>
      </c>
      <c r="K44" s="18">
        <f>J44</f>
        <v>12000</v>
      </c>
      <c r="L44" s="30">
        <v>0</v>
      </c>
      <c r="M44" s="62" t="s">
        <v>13</v>
      </c>
      <c r="Z44" s="57">
        <f t="shared" si="0"/>
        <v>0</v>
      </c>
      <c r="AA44" s="57">
        <f t="shared" si="1"/>
        <v>0</v>
      </c>
    </row>
    <row r="45" spans="1:27" ht="95.25" customHeight="1">
      <c r="A45" s="34" t="s">
        <v>139</v>
      </c>
      <c r="B45" s="14" t="s">
        <v>105</v>
      </c>
      <c r="C45" s="15">
        <v>900</v>
      </c>
      <c r="D45" s="15">
        <v>90015</v>
      </c>
      <c r="E45" s="16" t="s">
        <v>67</v>
      </c>
      <c r="F45" s="17">
        <v>13500</v>
      </c>
      <c r="G45" s="17">
        <v>0</v>
      </c>
      <c r="H45" s="26">
        <v>13500</v>
      </c>
      <c r="I45" s="26">
        <v>0</v>
      </c>
      <c r="J45" s="79">
        <f t="shared" si="4"/>
        <v>13500</v>
      </c>
      <c r="K45" s="18">
        <v>13500</v>
      </c>
      <c r="L45" s="30">
        <v>0</v>
      </c>
      <c r="M45" s="62" t="s">
        <v>13</v>
      </c>
      <c r="Z45" s="57">
        <f t="shared" si="0"/>
        <v>0</v>
      </c>
      <c r="AA45" s="57">
        <f t="shared" si="1"/>
        <v>0</v>
      </c>
    </row>
    <row r="46" spans="1:27" ht="108.75">
      <c r="A46" s="70" t="s">
        <v>140</v>
      </c>
      <c r="B46" s="14" t="s">
        <v>36</v>
      </c>
      <c r="C46" s="15">
        <v>900</v>
      </c>
      <c r="D46" s="15">
        <v>90095</v>
      </c>
      <c r="E46" s="16" t="s">
        <v>38</v>
      </c>
      <c r="F46" s="17">
        <v>15000</v>
      </c>
      <c r="G46" s="17">
        <v>0</v>
      </c>
      <c r="H46" s="26">
        <v>15000</v>
      </c>
      <c r="I46" s="26">
        <v>0</v>
      </c>
      <c r="J46" s="79">
        <f t="shared" si="4"/>
        <v>15000</v>
      </c>
      <c r="K46" s="18">
        <f>H46</f>
        <v>15000</v>
      </c>
      <c r="L46" s="30">
        <v>0</v>
      </c>
      <c r="M46" s="63" t="s">
        <v>40</v>
      </c>
      <c r="Z46" s="57">
        <f t="shared" si="0"/>
        <v>0</v>
      </c>
      <c r="AA46" s="57">
        <f t="shared" si="1"/>
        <v>0</v>
      </c>
    </row>
    <row r="47" spans="1:27" ht="93">
      <c r="A47" s="70" t="s">
        <v>141</v>
      </c>
      <c r="B47" s="14" t="s">
        <v>153</v>
      </c>
      <c r="C47" s="15">
        <v>900</v>
      </c>
      <c r="D47" s="15">
        <v>90095</v>
      </c>
      <c r="E47" s="16" t="s">
        <v>12</v>
      </c>
      <c r="F47" s="17">
        <v>4350</v>
      </c>
      <c r="G47" s="17">
        <v>0</v>
      </c>
      <c r="H47" s="26">
        <v>4350</v>
      </c>
      <c r="I47" s="26">
        <v>0</v>
      </c>
      <c r="J47" s="79">
        <f t="shared" si="4"/>
        <v>4350</v>
      </c>
      <c r="K47" s="37">
        <v>4350</v>
      </c>
      <c r="L47" s="30">
        <v>0</v>
      </c>
      <c r="M47" s="63" t="s">
        <v>40</v>
      </c>
      <c r="Z47" s="57"/>
      <c r="AA47" s="57">
        <f t="shared" si="1"/>
        <v>0</v>
      </c>
    </row>
    <row r="48" spans="1:27" ht="220.5">
      <c r="A48" s="34" t="s">
        <v>142</v>
      </c>
      <c r="B48" s="14" t="s">
        <v>28</v>
      </c>
      <c r="C48" s="15">
        <v>921</v>
      </c>
      <c r="D48" s="15">
        <v>92120</v>
      </c>
      <c r="E48" s="16" t="s">
        <v>12</v>
      </c>
      <c r="F48" s="17">
        <v>1160236</v>
      </c>
      <c r="G48" s="17">
        <v>217470</v>
      </c>
      <c r="H48" s="26">
        <v>938498</v>
      </c>
      <c r="I48" s="26">
        <v>0</v>
      </c>
      <c r="J48" s="81">
        <f t="shared" si="4"/>
        <v>938498</v>
      </c>
      <c r="K48" s="18">
        <v>409498</v>
      </c>
      <c r="L48" s="30">
        <v>529000</v>
      </c>
      <c r="M48" s="62" t="s">
        <v>39</v>
      </c>
      <c r="Z48" s="57">
        <f t="shared" si="0"/>
        <v>0</v>
      </c>
      <c r="AA48" s="57">
        <f t="shared" si="1"/>
        <v>-4268</v>
      </c>
    </row>
    <row r="49" spans="1:27" ht="103.5" customHeight="1" thickBot="1">
      <c r="A49" s="70" t="s">
        <v>143</v>
      </c>
      <c r="B49" s="14" t="s">
        <v>90</v>
      </c>
      <c r="C49" s="15">
        <v>921</v>
      </c>
      <c r="D49" s="15">
        <v>92120</v>
      </c>
      <c r="E49" s="16" t="s">
        <v>12</v>
      </c>
      <c r="F49" s="17">
        <v>519819.49</v>
      </c>
      <c r="G49" s="17">
        <v>0</v>
      </c>
      <c r="H49" s="26">
        <v>471356.35</v>
      </c>
      <c r="I49" s="26">
        <v>0</v>
      </c>
      <c r="J49" s="81">
        <f t="shared" si="4"/>
        <v>471356.35</v>
      </c>
      <c r="K49" s="18">
        <v>0</v>
      </c>
      <c r="L49" s="30">
        <v>471356.35</v>
      </c>
      <c r="M49" s="63" t="s">
        <v>91</v>
      </c>
      <c r="Z49" s="57">
        <f t="shared" si="0"/>
        <v>0</v>
      </c>
      <c r="AA49" s="57">
        <f t="shared" si="1"/>
        <v>-48463.140000000014</v>
      </c>
    </row>
    <row r="50" spans="1:27" ht="151.5">
      <c r="A50" s="74" t="s">
        <v>149</v>
      </c>
      <c r="B50" s="14" t="s">
        <v>50</v>
      </c>
      <c r="C50" s="15">
        <v>921</v>
      </c>
      <c r="D50" s="15">
        <v>92195</v>
      </c>
      <c r="E50" s="16" t="s">
        <v>46</v>
      </c>
      <c r="F50" s="17">
        <v>2887556</v>
      </c>
      <c r="G50" s="17">
        <v>68880</v>
      </c>
      <c r="H50" s="26">
        <v>7650</v>
      </c>
      <c r="I50" s="26">
        <v>0</v>
      </c>
      <c r="J50" s="79">
        <f t="shared" si="4"/>
        <v>7650</v>
      </c>
      <c r="K50" s="18">
        <f>J50</f>
        <v>7650</v>
      </c>
      <c r="L50" s="30">
        <v>0</v>
      </c>
      <c r="M50" s="62" t="s">
        <v>49</v>
      </c>
      <c r="Z50" s="57">
        <f t="shared" si="0"/>
        <v>0</v>
      </c>
      <c r="AA50" s="57">
        <f t="shared" si="1"/>
        <v>-2811026</v>
      </c>
    </row>
    <row r="51" spans="1:27" ht="78">
      <c r="A51" s="34" t="s">
        <v>154</v>
      </c>
      <c r="B51" s="14" t="s">
        <v>53</v>
      </c>
      <c r="C51" s="15">
        <v>926</v>
      </c>
      <c r="D51" s="15">
        <v>92601</v>
      </c>
      <c r="E51" s="16" t="s">
        <v>12</v>
      </c>
      <c r="F51" s="17">
        <v>196200</v>
      </c>
      <c r="G51" s="17">
        <v>0</v>
      </c>
      <c r="H51" s="26">
        <v>196200</v>
      </c>
      <c r="I51" s="26">
        <v>0</v>
      </c>
      <c r="J51" s="81">
        <f t="shared" si="4"/>
        <v>196200</v>
      </c>
      <c r="K51" s="18">
        <f>J51</f>
        <v>196200</v>
      </c>
      <c r="L51" s="30">
        <v>0</v>
      </c>
      <c r="M51" s="63" t="s">
        <v>13</v>
      </c>
      <c r="Z51" s="57">
        <f t="shared" si="0"/>
        <v>0</v>
      </c>
      <c r="AA51" s="57">
        <f t="shared" si="1"/>
        <v>0</v>
      </c>
    </row>
    <row r="52" spans="1:27" ht="140.25">
      <c r="A52" s="61" t="s">
        <v>155</v>
      </c>
      <c r="B52" s="14" t="s">
        <v>61</v>
      </c>
      <c r="C52" s="15">
        <v>926</v>
      </c>
      <c r="D52" s="15">
        <v>92601</v>
      </c>
      <c r="E52" s="16" t="s">
        <v>12</v>
      </c>
      <c r="F52" s="17">
        <v>817559</v>
      </c>
      <c r="G52" s="17">
        <v>15789</v>
      </c>
      <c r="H52" s="26">
        <v>745710</v>
      </c>
      <c r="I52" s="26">
        <v>0</v>
      </c>
      <c r="J52" s="81">
        <f t="shared" si="4"/>
        <v>745710</v>
      </c>
      <c r="K52" s="18">
        <v>405710</v>
      </c>
      <c r="L52" s="30">
        <v>340000</v>
      </c>
      <c r="M52" s="63" t="s">
        <v>60</v>
      </c>
      <c r="Z52" s="57">
        <f t="shared" si="0"/>
        <v>0</v>
      </c>
      <c r="AA52" s="57">
        <f t="shared" si="1"/>
        <v>-56060</v>
      </c>
    </row>
    <row r="53" spans="1:27" ht="66.75" customHeight="1" thickBot="1">
      <c r="A53" s="72" t="s">
        <v>156</v>
      </c>
      <c r="B53" s="48" t="s">
        <v>148</v>
      </c>
      <c r="C53" s="49">
        <v>926</v>
      </c>
      <c r="D53" s="49">
        <v>92601</v>
      </c>
      <c r="E53" s="50" t="s">
        <v>12</v>
      </c>
      <c r="F53" s="51">
        <v>30000</v>
      </c>
      <c r="G53" s="51">
        <v>0</v>
      </c>
      <c r="H53" s="52">
        <v>26100</v>
      </c>
      <c r="I53" s="52">
        <v>0</v>
      </c>
      <c r="J53" s="82">
        <f t="shared" si="4"/>
        <v>26100</v>
      </c>
      <c r="K53" s="53">
        <f>J53</f>
        <v>26100</v>
      </c>
      <c r="L53" s="54">
        <v>0</v>
      </c>
      <c r="M53" s="64" t="s">
        <v>13</v>
      </c>
      <c r="Z53" s="57">
        <f>L53+K53-J53</f>
        <v>0</v>
      </c>
      <c r="AA53" s="57">
        <f t="shared" si="1"/>
        <v>-3900</v>
      </c>
    </row>
    <row r="54" spans="1:27" ht="180" customHeight="1" thickBot="1">
      <c r="A54" s="69" t="s">
        <v>157</v>
      </c>
      <c r="B54" s="48" t="s">
        <v>150</v>
      </c>
      <c r="C54" s="49">
        <v>926</v>
      </c>
      <c r="D54" s="49">
        <v>92601</v>
      </c>
      <c r="E54" s="50" t="s">
        <v>12</v>
      </c>
      <c r="F54" s="51">
        <v>17000</v>
      </c>
      <c r="G54" s="51">
        <v>0</v>
      </c>
      <c r="H54" s="52">
        <v>17000</v>
      </c>
      <c r="I54" s="52">
        <v>0</v>
      </c>
      <c r="J54" s="82">
        <f t="shared" si="4"/>
        <v>17000</v>
      </c>
      <c r="K54" s="53">
        <f>J54</f>
        <v>17000</v>
      </c>
      <c r="L54" s="54">
        <v>0</v>
      </c>
      <c r="M54" s="64" t="s">
        <v>13</v>
      </c>
      <c r="Z54" s="57">
        <f t="shared" si="0"/>
        <v>0</v>
      </c>
      <c r="AA54" s="57">
        <f t="shared" si="1"/>
        <v>0</v>
      </c>
    </row>
    <row r="55" spans="1:27" ht="15">
      <c r="A55" s="84" t="s">
        <v>14</v>
      </c>
      <c r="B55" s="85"/>
      <c r="C55" s="85"/>
      <c r="D55" s="85"/>
      <c r="E55" s="86"/>
      <c r="F55" s="65">
        <f aca="true" t="shared" si="5" ref="F55:L55">SUM(F7:F54)</f>
        <v>28785296.319999997</v>
      </c>
      <c r="G55" s="65">
        <f t="shared" si="5"/>
        <v>3144157.83</v>
      </c>
      <c r="H55" s="66">
        <f t="shared" si="5"/>
        <v>12436725.35</v>
      </c>
      <c r="I55" s="66">
        <f t="shared" si="5"/>
        <v>-753</v>
      </c>
      <c r="J55" s="83">
        <f t="shared" si="5"/>
        <v>12435972.35</v>
      </c>
      <c r="K55" s="65">
        <f t="shared" si="5"/>
        <v>8150112</v>
      </c>
      <c r="L55" s="66">
        <f t="shared" si="5"/>
        <v>4285860.35</v>
      </c>
      <c r="M55" s="67"/>
      <c r="Z55" s="57">
        <f t="shared" si="0"/>
        <v>0</v>
      </c>
      <c r="AA55" s="56">
        <f>K55+L55-J55</f>
        <v>0</v>
      </c>
    </row>
    <row r="56" ht="13.5">
      <c r="A56" s="13"/>
    </row>
    <row r="57" ht="13.5">
      <c r="M57" s="22"/>
    </row>
    <row r="60" spans="10:12" ht="13.5">
      <c r="J60" s="77">
        <v>12435972.35</v>
      </c>
      <c r="L60" s="31">
        <f>K55+L55-J55</f>
        <v>0</v>
      </c>
    </row>
    <row r="61" spans="10:13" ht="13.5">
      <c r="J61" s="77">
        <f>J55-J60</f>
        <v>0</v>
      </c>
      <c r="M61" s="22"/>
    </row>
  </sheetData>
  <sheetProtection selectLockedCells="1" selectUnlockedCells="1"/>
  <mergeCells count="13">
    <mergeCell ref="F4:F5"/>
    <mergeCell ref="G4:G5"/>
    <mergeCell ref="H4:H5"/>
    <mergeCell ref="K4:L4"/>
    <mergeCell ref="M4:M5"/>
    <mergeCell ref="I4:I5"/>
    <mergeCell ref="J4:J5"/>
    <mergeCell ref="A55:E55"/>
    <mergeCell ref="A4:A5"/>
    <mergeCell ref="B4:B5"/>
    <mergeCell ref="C4:C5"/>
    <mergeCell ref="D4:D5"/>
    <mergeCell ref="E4:E5"/>
  </mergeCells>
  <printOptions/>
  <pageMargins left="0.25" right="0.26" top="0.54" bottom="0.36" header="0.3" footer="0.16"/>
  <pageSetup horizontalDpi="600" verticalDpi="600" orientation="landscape" paperSize="9" scale="94" r:id="rId1"/>
  <headerFooter alignWithMargins="0">
    <oddFooter>&amp;CStrona &amp;P</oddFooter>
  </headerFooter>
  <rowBreaks count="1" manualBreakCount="1">
    <brk id="49" min="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2014-01-16T18:21:04Z</cp:lastPrinted>
  <dcterms:created xsi:type="dcterms:W3CDTF">2012-09-13T11:08:29Z</dcterms:created>
  <dcterms:modified xsi:type="dcterms:W3CDTF">2014-01-16T18:22:05Z</dcterms:modified>
  <cp:category/>
  <cp:version/>
  <cp:contentType/>
  <cp:contentStatus/>
</cp:coreProperties>
</file>