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2" windowHeight="5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'Arkusz1'!$A$1:$K$72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<sst xmlns="http://schemas.openxmlformats.org/spreadsheetml/2006/main" count="120" uniqueCount="94">
  <si>
    <t>dział</t>
  </si>
  <si>
    <t>rozdz</t>
  </si>
  <si>
    <t>§</t>
  </si>
  <si>
    <t>wyszczególnienie</t>
  </si>
  <si>
    <t>przedmiotowa</t>
  </si>
  <si>
    <t>podmiotowa</t>
  </si>
  <si>
    <t>celowa</t>
  </si>
  <si>
    <t>uwagi</t>
  </si>
  <si>
    <t>z tego dotacja</t>
  </si>
  <si>
    <t>I. Jednostki sektora finasów publicznych</t>
  </si>
  <si>
    <t>1.Zakłady budżetowe</t>
  </si>
  <si>
    <t>II. Jednostki spoza sektora finasów publicznych</t>
  </si>
  <si>
    <t>1.Pozostałe podmioty</t>
  </si>
  <si>
    <t>Bezpieczeństwo publiczne i ochrona przeciwpożarowa</t>
  </si>
  <si>
    <t>Zarządzanie kryzysowe</t>
  </si>
  <si>
    <t>Razem</t>
  </si>
  <si>
    <t>Pozostała działalność</t>
  </si>
  <si>
    <t>Ochrona zdrowia</t>
  </si>
  <si>
    <t>Przeciwdziałanie alkoholizmowi</t>
  </si>
  <si>
    <t>Kultura i ochrona dziedzictwa narodowego</t>
  </si>
  <si>
    <t>Domy kultury</t>
  </si>
  <si>
    <t>Miejsko-Gminny Ośrodek Kultury</t>
  </si>
  <si>
    <t>Biblioteki</t>
  </si>
  <si>
    <t>Biblioteka Publiczna Miasta i Gminy</t>
  </si>
  <si>
    <t>Muzea</t>
  </si>
  <si>
    <t>Muzeum Filumenistyczne</t>
  </si>
  <si>
    <t>Oświata i wychowanie</t>
  </si>
  <si>
    <t>Szkoły podstawowe</t>
  </si>
  <si>
    <t>Oddziały przedszkolne w szkołach Podstawowych</t>
  </si>
  <si>
    <t>Pozostała dzialalność</t>
  </si>
  <si>
    <t>Programy profilaktyki zdrowotnej</t>
  </si>
  <si>
    <t>Pomoc społeczna</t>
  </si>
  <si>
    <t>Kultura fizyczna i sport</t>
  </si>
  <si>
    <t>Zadania w zakresie kultury fizycznej i sportu</t>
  </si>
  <si>
    <t>Administracja publiczna</t>
  </si>
  <si>
    <t>851</t>
  </si>
  <si>
    <t>2. Samorządowe Instytucje Kultury</t>
  </si>
  <si>
    <t>3.Pozostałe podmioty</t>
  </si>
  <si>
    <t>Ogółem dotacje</t>
  </si>
  <si>
    <t>Turystyka</t>
  </si>
  <si>
    <t>Zadania w zakresie upowszechniania turystyki</t>
  </si>
  <si>
    <t>Waliszowskie Stowarzyszenie Edukacyjne-prowadzenie SP</t>
  </si>
  <si>
    <t xml:space="preserve">Oświata i wychowanie </t>
  </si>
  <si>
    <t>Przedszkola</t>
  </si>
  <si>
    <t>Stowarzyszenie Rozwoju Wsi Wilkanów-zespół wychowania przedszkolnego</t>
  </si>
  <si>
    <t>Towarzystwo Miłośników Gorzanowa-zespół wychowania przedszkolnego</t>
  </si>
  <si>
    <t>Waliszowskie Stowarzyszenie Edukacyjne-prowadzenie oddz.O</t>
  </si>
  <si>
    <t>Ochrona zabytków i opieka nad zabytkami</t>
  </si>
  <si>
    <t>OGÓŁEM JSFP</t>
  </si>
  <si>
    <t>OGÓŁEM JSSFP</t>
  </si>
  <si>
    <t>Stowarzyszenie Stara Łomnica Dzieciom-Szkoła w St.Łomnicy</t>
  </si>
  <si>
    <t>Stowarzyszenie Kleks -prowadzenie Szkoły w Długopolu Dolnym</t>
  </si>
  <si>
    <t>Gimnazja</t>
  </si>
  <si>
    <t>Stowarzyszenie Stara Łomnica Dzieciom-"O" St.Łomnica</t>
  </si>
  <si>
    <t>Stowarzyszenie Kleks -prowadzenie :O" w Długopolu Dolnym</t>
  </si>
  <si>
    <t>Dotacja-Fundacja Edukacji Przedszkolnej Bystrzaki</t>
  </si>
  <si>
    <t>Dowożenie uczniów do szkół</t>
  </si>
  <si>
    <t>Towarzystwo Miłośników Gorzanowa-prowadzenie SP Gorzanów</t>
  </si>
  <si>
    <t>Fundacja Równi Choć Różni Szkoła w Pławnicy</t>
  </si>
  <si>
    <t>Dotacja -program rehabilitacji kobiet po mastektomii</t>
  </si>
  <si>
    <t>Dotacja na zabytki wpisane do rejestru zabytków</t>
  </si>
  <si>
    <t>Dotacje na zadania w zakresie upowszechniania kultury fizycznej i sportu</t>
  </si>
  <si>
    <t>Kłodzka Wstęga Sudetów</t>
  </si>
  <si>
    <t>Dotacja Gmina Kłodzko-dowóz dzieci</t>
  </si>
  <si>
    <t>Dotacja dla CIS reintegracja zawodowa</t>
  </si>
  <si>
    <t>Dotacja dla Powiatu Kłodzkiego na Lokalny System Ochrony Przeciwpowodziowej</t>
  </si>
  <si>
    <t>Organizacja imprezy Dni Turystyki Ziemi Bystrzyckiej</t>
  </si>
  <si>
    <t>Komendy powiatowe policji</t>
  </si>
  <si>
    <t>Wyróżnienia finansowe dla Policji</t>
  </si>
  <si>
    <t>Zakup paliwa dla Policji</t>
  </si>
  <si>
    <t>Straż Graniczna</t>
  </si>
  <si>
    <t>Zakup paliwa, specjalistycznego wyposażenia lub oprogramowania</t>
  </si>
  <si>
    <t>Komendy powiatowe Państwowej Straży Pozarnej</t>
  </si>
  <si>
    <t>Zakup sprzętu ratownictwa medycznego</t>
  </si>
  <si>
    <t>Dofinansowanie działań celowych-grupy samopomocowe-Grupy Wsparcia dla Współuzależnionych kobiet</t>
  </si>
  <si>
    <t>Dotacja na prowadzenie świetlicy środowiskowej</t>
  </si>
  <si>
    <t>Miejsko-Gminny Ośrodek Kultury-Kraina Kreatywnych</t>
  </si>
  <si>
    <t>plan przed zmianą</t>
  </si>
  <si>
    <t>zmiana planu</t>
  </si>
  <si>
    <t>plan po zmianie</t>
  </si>
  <si>
    <t>Zestawienie planowanych dotacji udzielanych z budżetu gminy Bystrzyca Kłodzka na 2013 rok</t>
  </si>
  <si>
    <t>Dotacje dla Szkół Podstawowych</t>
  </si>
  <si>
    <t>Pozostałe zadania w zakresie kultury</t>
  </si>
  <si>
    <t>Miejsko-Gminny Ośrodek kultury- organizacja imprezy Polsko-Czeska Reaktywacja Bluesa 2013 w Międzygórzu</t>
  </si>
  <si>
    <t>Inne formy wychowania przedszk</t>
  </si>
  <si>
    <t>Wytyczenie i oznakowanie pieszego szlaku kulturowego na terenie Powiatu kłodzkiego i Gminy Bystrzyca Klodzka</t>
  </si>
  <si>
    <t>Ujawnianie i pomoc osobom uzależnionym-TPD-Organizacja czasu wolnego dzieci i młodzieży w świetlicach środowiskowych</t>
  </si>
  <si>
    <t>Dotacja -Fundacja Równi Choć różni "O" w Pławnicy</t>
  </si>
  <si>
    <t>Towarzystwo Miłośników Gorzanowa-oddział przedszkolny</t>
  </si>
  <si>
    <t>Dopłata do subwencji oświatowej dla Gimnazjum Nr 1 Bystrzyca Kł.dla Powiatu Kłodzkiego</t>
  </si>
  <si>
    <t>załącznik nr 4 do zarządzenia nr 0050.372.2013</t>
  </si>
  <si>
    <t>Burmistrza Bystrzycy Kłodzkiej</t>
  </si>
  <si>
    <t>z dnia 29 listopada 2013 roku</t>
  </si>
  <si>
    <t>UMiG Realizacja zadań w zakresie wychowania przedszkolnego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</si>
</sst>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4">
    <font>
      <sz val="10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0"/>
      <color indexed="8"/>
      <name val="Arial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3" fontId="0" fillId="0" borderId="0" xfId="0" applyNumberFormat="1" applyFont="1" applyAlignment="1">
      <alignment horizontal="left"/>
    </xf>
    <xf numFmtId="3" fontId="7" fillId="0" borderId="10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5" fillId="0" borderId="12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5" fillId="0" borderId="19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3" fontId="6" fillId="0" borderId="13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3" fillId="0" borderId="10" xfId="0" applyNumberFormat="1" applyFont="1" applyBorder="1" applyAlignment="1">
      <alignment wrapText="1"/>
    </xf>
    <xf numFmtId="3" fontId="3" fillId="0" borderId="18" xfId="0" applyNumberFormat="1" applyFont="1" applyBorder="1" applyAlignment="1">
      <alignment horizontal="left" wrapText="1"/>
    </xf>
    <xf numFmtId="0" fontId="5" fillId="0" borderId="12" xfId="0" applyFont="1" applyBorder="1" applyAlignment="1">
      <alignment/>
    </xf>
    <xf numFmtId="0" fontId="7" fillId="0" borderId="23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2" xfId="0" applyFont="1" applyFill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24" xfId="0" applyFont="1" applyBorder="1" applyAlignment="1">
      <alignment wrapText="1"/>
    </xf>
    <xf numFmtId="0" fontId="7" fillId="0" borderId="20" xfId="0" applyFont="1" applyBorder="1" applyAlignment="1">
      <alignment horizontal="left" wrapText="1"/>
    </xf>
    <xf numFmtId="0" fontId="0" fillId="0" borderId="2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3" fontId="6" fillId="0" borderId="18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3" fillId="33" borderId="16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 wrapText="1"/>
    </xf>
    <xf numFmtId="3" fontId="6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wrapText="1"/>
    </xf>
    <xf numFmtId="3" fontId="5" fillId="34" borderId="10" xfId="0" applyNumberFormat="1" applyFont="1" applyFill="1" applyBorder="1" applyAlignment="1">
      <alignment horizontal="right"/>
    </xf>
    <xf numFmtId="0" fontId="0" fillId="34" borderId="12" xfId="0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49" fontId="0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wrapText="1"/>
    </xf>
    <xf numFmtId="3" fontId="5" fillId="34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 horizontal="center"/>
    </xf>
    <xf numFmtId="164" fontId="0" fillId="34" borderId="12" xfId="0" applyNumberFormat="1" applyFont="1" applyFill="1" applyBorder="1" applyAlignment="1">
      <alignment wrapText="1"/>
    </xf>
    <xf numFmtId="3" fontId="5" fillId="34" borderId="12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wrapText="1"/>
    </xf>
    <xf numFmtId="0" fontId="0" fillId="34" borderId="16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7" fillId="34" borderId="12" xfId="0" applyFont="1" applyFill="1" applyBorder="1" applyAlignment="1">
      <alignment horizontal="left" wrapText="1"/>
    </xf>
    <xf numFmtId="0" fontId="0" fillId="34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7" fillId="34" borderId="10" xfId="0" applyFont="1" applyFill="1" applyBorder="1" applyAlignment="1">
      <alignment horizontal="left" wrapText="1"/>
    </xf>
    <xf numFmtId="0" fontId="0" fillId="0" borderId="22" xfId="0" applyFont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3" fontId="6" fillId="33" borderId="12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3" fontId="5" fillId="34" borderId="16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7" fillId="0" borderId="27" xfId="0" applyFont="1" applyBorder="1" applyAlignment="1">
      <alignment horizontal="left" vertical="top" wrapText="1"/>
    </xf>
    <xf numFmtId="0" fontId="0" fillId="0" borderId="2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wrapText="1"/>
    </xf>
    <xf numFmtId="3" fontId="5" fillId="0" borderId="12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0" fillId="0" borderId="15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3" fontId="5" fillId="0" borderId="25" xfId="0" applyNumberFormat="1" applyFont="1" applyBorder="1" applyAlignment="1">
      <alignment horizontal="right"/>
    </xf>
    <xf numFmtId="0" fontId="7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3" fontId="5" fillId="0" borderId="18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49" fontId="3" fillId="0" borderId="16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33" borderId="1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 wrapText="1"/>
    </xf>
    <xf numFmtId="3" fontId="7" fillId="0" borderId="15" xfId="0" applyNumberFormat="1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view="pageBreakPreview" zoomScale="75" zoomScaleSheetLayoutView="75" workbookViewId="0" topLeftCell="B49">
      <selection activeCell="D56" sqref="D56"/>
    </sheetView>
  </sheetViews>
  <sheetFormatPr defaultColWidth="9.140625" defaultRowHeight="12.75"/>
  <cols>
    <col min="1" max="1" width="4.8515625" style="7" customWidth="1"/>
    <col min="2" max="2" width="6.7109375" style="7" customWidth="1"/>
    <col min="3" max="3" width="6.57421875" style="7" customWidth="1"/>
    <col min="4" max="4" width="27.7109375" style="17" customWidth="1"/>
    <col min="5" max="5" width="17.57421875" style="18" customWidth="1"/>
    <col min="6" max="6" width="12.00390625" style="18" customWidth="1"/>
    <col min="7" max="7" width="10.7109375" style="18" customWidth="1"/>
    <col min="8" max="8" width="11.57421875" style="18" customWidth="1"/>
    <col min="9" max="9" width="11.421875" style="18" customWidth="1"/>
    <col min="10" max="10" width="10.140625" style="18" customWidth="1"/>
    <col min="11" max="11" width="25.8515625" style="43" customWidth="1"/>
    <col min="12" max="13" width="9.140625" style="6" customWidth="1"/>
    <col min="14" max="14" width="10.00390625" style="6" bestFit="1" customWidth="1"/>
    <col min="15" max="16384" width="9.140625" style="6" customWidth="1"/>
  </cols>
  <sheetData>
    <row r="1" spans="1:11" s="4" customFormat="1" ht="12.75">
      <c r="A1" s="1"/>
      <c r="B1" s="1"/>
      <c r="C1" s="1"/>
      <c r="D1" s="2"/>
      <c r="E1" s="3"/>
      <c r="F1" s="3"/>
      <c r="G1" s="3"/>
      <c r="H1" s="3"/>
      <c r="I1" s="140" t="s">
        <v>90</v>
      </c>
      <c r="J1" s="139"/>
      <c r="K1" s="139"/>
    </row>
    <row r="2" spans="1:11" s="4" customFormat="1" ht="12.75">
      <c r="A2" s="1"/>
      <c r="B2" s="1"/>
      <c r="C2" s="1"/>
      <c r="D2" s="2"/>
      <c r="E2" s="5"/>
      <c r="F2" s="5"/>
      <c r="G2" s="5"/>
      <c r="H2" s="5"/>
      <c r="I2" s="140" t="s">
        <v>91</v>
      </c>
      <c r="J2" s="139"/>
      <c r="K2" s="139"/>
    </row>
    <row r="3" spans="1:11" s="4" customFormat="1" ht="12.75">
      <c r="A3" s="1"/>
      <c r="B3" s="1"/>
      <c r="C3" s="1"/>
      <c r="D3" s="2"/>
      <c r="E3" s="5"/>
      <c r="F3" s="5"/>
      <c r="G3" s="5"/>
      <c r="H3" s="5"/>
      <c r="I3" s="140" t="s">
        <v>92</v>
      </c>
      <c r="J3" s="139"/>
      <c r="K3" s="139"/>
    </row>
    <row r="4" spans="1:11" s="4" customFormat="1" ht="12.75">
      <c r="A4" s="1"/>
      <c r="B4" s="1"/>
      <c r="C4" s="1"/>
      <c r="D4" s="2"/>
      <c r="E4" s="5"/>
      <c r="F4" s="5"/>
      <c r="G4" s="5"/>
      <c r="H4" s="5"/>
      <c r="I4" s="32"/>
      <c r="J4" s="32"/>
      <c r="K4" s="32"/>
    </row>
    <row r="5" spans="1:11" ht="15.75" customHeight="1">
      <c r="A5" s="152" t="s">
        <v>80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spans="4:10" ht="12.75">
      <c r="D6" s="8"/>
      <c r="E6" s="9"/>
      <c r="F6" s="9"/>
      <c r="G6" s="9"/>
      <c r="H6" s="9"/>
      <c r="I6" s="9"/>
      <c r="J6" s="9"/>
    </row>
    <row r="7" spans="1:11" ht="12.75">
      <c r="A7" s="159" t="s">
        <v>0</v>
      </c>
      <c r="B7" s="159" t="s">
        <v>1</v>
      </c>
      <c r="C7" s="159" t="s">
        <v>2</v>
      </c>
      <c r="D7" s="157" t="s">
        <v>3</v>
      </c>
      <c r="E7" s="178" t="s">
        <v>77</v>
      </c>
      <c r="F7" s="180" t="s">
        <v>78</v>
      </c>
      <c r="G7" s="182" t="s">
        <v>79</v>
      </c>
      <c r="H7" s="167" t="s">
        <v>8</v>
      </c>
      <c r="I7" s="168"/>
      <c r="J7" s="169"/>
      <c r="K7" s="170" t="s">
        <v>7</v>
      </c>
    </row>
    <row r="8" spans="1:11" ht="15" customHeight="1">
      <c r="A8" s="160"/>
      <c r="B8" s="160"/>
      <c r="C8" s="160"/>
      <c r="D8" s="158"/>
      <c r="E8" s="179"/>
      <c r="F8" s="181"/>
      <c r="G8" s="183"/>
      <c r="H8" s="33" t="s">
        <v>4</v>
      </c>
      <c r="I8" s="33" t="s">
        <v>5</v>
      </c>
      <c r="J8" s="34" t="s">
        <v>6</v>
      </c>
      <c r="K8" s="171"/>
    </row>
    <row r="9" spans="1:11" s="10" customFormat="1" ht="12.75">
      <c r="A9" s="153" t="s">
        <v>9</v>
      </c>
      <c r="B9" s="154"/>
      <c r="C9" s="154"/>
      <c r="D9" s="154"/>
      <c r="E9" s="154"/>
      <c r="F9" s="154"/>
      <c r="G9" s="154"/>
      <c r="H9" s="154"/>
      <c r="I9" s="154"/>
      <c r="J9" s="154"/>
      <c r="K9" s="155"/>
    </row>
    <row r="10" spans="1:11" s="10" customFormat="1" ht="12.75">
      <c r="A10" s="156" t="s">
        <v>10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5"/>
    </row>
    <row r="11" spans="1:11" s="105" customFormat="1" ht="13.5">
      <c r="A11" s="99" t="s">
        <v>35</v>
      </c>
      <c r="B11" s="100"/>
      <c r="C11" s="101"/>
      <c r="D11" s="102" t="s">
        <v>17</v>
      </c>
      <c r="E11" s="103">
        <f aca="true" t="shared" si="0" ref="E11:J11">E12</f>
        <v>232177</v>
      </c>
      <c r="F11" s="103">
        <f t="shared" si="0"/>
        <v>0</v>
      </c>
      <c r="G11" s="103">
        <f t="shared" si="0"/>
        <v>232177</v>
      </c>
      <c r="H11" s="103">
        <f>G11</f>
        <v>232177</v>
      </c>
      <c r="I11" s="103">
        <f t="shared" si="0"/>
        <v>0</v>
      </c>
      <c r="J11" s="103">
        <f t="shared" si="0"/>
        <v>0</v>
      </c>
      <c r="K11" s="104"/>
    </row>
    <row r="12" spans="1:11" ht="23.25">
      <c r="A12" s="12"/>
      <c r="B12" s="11">
        <v>85154</v>
      </c>
      <c r="C12" s="11">
        <v>2650</v>
      </c>
      <c r="D12" s="35" t="s">
        <v>18</v>
      </c>
      <c r="E12" s="19">
        <v>232177</v>
      </c>
      <c r="F12" s="19">
        <v>0</v>
      </c>
      <c r="G12" s="19">
        <f>E12+F12</f>
        <v>232177</v>
      </c>
      <c r="H12" s="19">
        <f>E12</f>
        <v>232177</v>
      </c>
      <c r="I12" s="19">
        <v>0</v>
      </c>
      <c r="J12" s="19">
        <v>0</v>
      </c>
      <c r="K12" s="56" t="s">
        <v>64</v>
      </c>
    </row>
    <row r="13" spans="1:11" s="14" customFormat="1" ht="13.5">
      <c r="A13" s="172" t="s">
        <v>15</v>
      </c>
      <c r="B13" s="173"/>
      <c r="C13" s="174"/>
      <c r="D13" s="126"/>
      <c r="E13" s="127">
        <f aca="true" t="shared" si="1" ref="E13:J13">E11</f>
        <v>232177</v>
      </c>
      <c r="F13" s="127">
        <f t="shared" si="1"/>
        <v>0</v>
      </c>
      <c r="G13" s="127">
        <f t="shared" si="1"/>
        <v>232177</v>
      </c>
      <c r="H13" s="127">
        <f t="shared" si="1"/>
        <v>232177</v>
      </c>
      <c r="I13" s="127">
        <f t="shared" si="1"/>
        <v>0</v>
      </c>
      <c r="J13" s="127">
        <f t="shared" si="1"/>
        <v>0</v>
      </c>
      <c r="K13" s="126"/>
    </row>
    <row r="14" spans="1:11" s="10" customFormat="1" ht="12.75">
      <c r="A14" s="175" t="s">
        <v>36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7"/>
    </row>
    <row r="15" spans="1:11" s="98" customFormat="1" ht="26.25">
      <c r="A15" s="106">
        <v>921</v>
      </c>
      <c r="B15" s="94"/>
      <c r="C15" s="94"/>
      <c r="D15" s="107" t="s">
        <v>19</v>
      </c>
      <c r="E15" s="108">
        <f aca="true" t="shared" si="2" ref="E15:J15">SUM(E16:E21)</f>
        <v>1832058</v>
      </c>
      <c r="F15" s="108">
        <f t="shared" si="2"/>
        <v>0</v>
      </c>
      <c r="G15" s="108">
        <f t="shared" si="2"/>
        <v>1832058</v>
      </c>
      <c r="H15" s="108">
        <f t="shared" si="2"/>
        <v>0</v>
      </c>
      <c r="I15" s="108">
        <f t="shared" si="2"/>
        <v>1832058</v>
      </c>
      <c r="J15" s="108">
        <f t="shared" si="2"/>
        <v>0</v>
      </c>
      <c r="K15" s="110"/>
    </row>
    <row r="16" spans="1:11" s="14" customFormat="1" ht="26.25">
      <c r="A16" s="132"/>
      <c r="B16" s="133">
        <v>92105</v>
      </c>
      <c r="C16" s="134">
        <v>2480</v>
      </c>
      <c r="D16" s="135" t="s">
        <v>82</v>
      </c>
      <c r="E16" s="137">
        <v>8000</v>
      </c>
      <c r="F16" s="137">
        <v>0</v>
      </c>
      <c r="G16" s="136">
        <f>E16+F16</f>
        <v>8000</v>
      </c>
      <c r="H16" s="137">
        <v>0</v>
      </c>
      <c r="I16" s="136">
        <f>G16</f>
        <v>8000</v>
      </c>
      <c r="J16" s="136">
        <v>0</v>
      </c>
      <c r="K16" s="138" t="s">
        <v>21</v>
      </c>
    </row>
    <row r="17" spans="1:11" ht="25.5" customHeight="1">
      <c r="A17" s="65"/>
      <c r="B17" s="66">
        <v>92109</v>
      </c>
      <c r="C17" s="67">
        <v>2480</v>
      </c>
      <c r="D17" s="68" t="s">
        <v>20</v>
      </c>
      <c r="E17" s="25">
        <v>933580</v>
      </c>
      <c r="F17" s="20">
        <v>0</v>
      </c>
      <c r="G17" s="25">
        <f>E17+F17</f>
        <v>933580</v>
      </c>
      <c r="H17" s="20">
        <v>0</v>
      </c>
      <c r="I17" s="25">
        <f>G17</f>
        <v>933580</v>
      </c>
      <c r="J17" s="25">
        <v>0</v>
      </c>
      <c r="K17" s="57" t="s">
        <v>21</v>
      </c>
    </row>
    <row r="18" spans="1:11" ht="36" customHeight="1">
      <c r="A18" s="65"/>
      <c r="B18" s="66">
        <v>92109</v>
      </c>
      <c r="C18" s="67">
        <v>2489</v>
      </c>
      <c r="D18" s="68" t="s">
        <v>20</v>
      </c>
      <c r="E18" s="25">
        <v>6888</v>
      </c>
      <c r="F18" s="20">
        <v>0</v>
      </c>
      <c r="G18" s="25">
        <f>E18+F18</f>
        <v>6888</v>
      </c>
      <c r="H18" s="20">
        <v>0</v>
      </c>
      <c r="I18" s="25">
        <f>G18</f>
        <v>6888</v>
      </c>
      <c r="J18" s="25">
        <v>0</v>
      </c>
      <c r="K18" s="57" t="s">
        <v>76</v>
      </c>
    </row>
    <row r="19" spans="1:11" ht="36" customHeight="1">
      <c r="A19" s="65"/>
      <c r="B19" s="66">
        <v>92109</v>
      </c>
      <c r="C19" s="67">
        <v>2480</v>
      </c>
      <c r="D19" s="68" t="s">
        <v>20</v>
      </c>
      <c r="E19" s="25">
        <v>2000</v>
      </c>
      <c r="F19" s="20">
        <v>0</v>
      </c>
      <c r="G19" s="25">
        <v>2000</v>
      </c>
      <c r="H19" s="20">
        <v>0</v>
      </c>
      <c r="I19" s="25">
        <v>2000</v>
      </c>
      <c r="J19" s="25">
        <v>0</v>
      </c>
      <c r="K19" s="57" t="s">
        <v>83</v>
      </c>
    </row>
    <row r="20" spans="1:11" ht="29.25" customHeight="1">
      <c r="A20" s="65"/>
      <c r="B20" s="67">
        <v>92116</v>
      </c>
      <c r="C20" s="67">
        <v>2480</v>
      </c>
      <c r="D20" s="68" t="s">
        <v>22</v>
      </c>
      <c r="E20" s="25">
        <v>626590</v>
      </c>
      <c r="F20" s="25">
        <v>0</v>
      </c>
      <c r="G20" s="25">
        <f>E20+F20</f>
        <v>626590</v>
      </c>
      <c r="H20" s="25">
        <v>0</v>
      </c>
      <c r="I20" s="25">
        <f>G20</f>
        <v>626590</v>
      </c>
      <c r="J20" s="25">
        <v>0</v>
      </c>
      <c r="K20" s="57" t="s">
        <v>23</v>
      </c>
    </row>
    <row r="21" spans="1:11" ht="13.5">
      <c r="A21" s="65"/>
      <c r="B21" s="69">
        <v>92118</v>
      </c>
      <c r="C21" s="69">
        <v>2480</v>
      </c>
      <c r="D21" s="70" t="s">
        <v>24</v>
      </c>
      <c r="E21" s="26">
        <v>255000</v>
      </c>
      <c r="F21" s="27">
        <v>0</v>
      </c>
      <c r="G21" s="25">
        <f>E21+F21</f>
        <v>255000</v>
      </c>
      <c r="H21" s="27">
        <v>0</v>
      </c>
      <c r="I21" s="25">
        <f>G21</f>
        <v>255000</v>
      </c>
      <c r="J21" s="26">
        <v>0</v>
      </c>
      <c r="K21" s="56" t="s">
        <v>25</v>
      </c>
    </row>
    <row r="22" spans="1:11" s="89" customFormat="1" ht="13.5">
      <c r="A22" s="172" t="s">
        <v>15</v>
      </c>
      <c r="B22" s="173"/>
      <c r="C22" s="174"/>
      <c r="D22" s="86"/>
      <c r="E22" s="87">
        <f aca="true" t="shared" si="3" ref="E22:J22">E15</f>
        <v>1832058</v>
      </c>
      <c r="F22" s="87">
        <f t="shared" si="3"/>
        <v>0</v>
      </c>
      <c r="G22" s="87">
        <f t="shared" si="3"/>
        <v>1832058</v>
      </c>
      <c r="H22" s="87">
        <f t="shared" si="3"/>
        <v>0</v>
      </c>
      <c r="I22" s="87">
        <f t="shared" si="3"/>
        <v>1832058</v>
      </c>
      <c r="J22" s="87">
        <f t="shared" si="3"/>
        <v>0</v>
      </c>
      <c r="K22" s="88"/>
    </row>
    <row r="23" spans="1:11" s="13" customFormat="1" ht="12.75">
      <c r="A23" s="161" t="s">
        <v>37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5"/>
    </row>
    <row r="24" spans="1:11" s="98" customFormat="1" ht="36.75" customHeight="1">
      <c r="A24" s="94">
        <v>754</v>
      </c>
      <c r="B24" s="94"/>
      <c r="C24" s="94"/>
      <c r="D24" s="95" t="s">
        <v>13</v>
      </c>
      <c r="E24" s="96">
        <f aca="true" t="shared" si="4" ref="E24:J24">E25+E26+E27+E28+E29</f>
        <v>7445</v>
      </c>
      <c r="F24" s="96">
        <f t="shared" si="4"/>
        <v>-5400</v>
      </c>
      <c r="G24" s="96">
        <f t="shared" si="4"/>
        <v>2045</v>
      </c>
      <c r="H24" s="96">
        <f t="shared" si="4"/>
        <v>0</v>
      </c>
      <c r="I24" s="96">
        <f t="shared" si="4"/>
        <v>0</v>
      </c>
      <c r="J24" s="96">
        <f t="shared" si="4"/>
        <v>2045</v>
      </c>
      <c r="K24" s="97"/>
    </row>
    <row r="25" spans="1:11" ht="36.75" customHeight="1">
      <c r="A25" s="85"/>
      <c r="B25" s="11">
        <v>75405</v>
      </c>
      <c r="C25" s="11">
        <v>3000</v>
      </c>
      <c r="D25" s="16" t="s">
        <v>67</v>
      </c>
      <c r="E25" s="23">
        <v>800</v>
      </c>
      <c r="F25" s="22">
        <v>0</v>
      </c>
      <c r="G25" s="22">
        <f>E25+F25</f>
        <v>800</v>
      </c>
      <c r="H25" s="22">
        <v>0</v>
      </c>
      <c r="I25" s="23">
        <v>0</v>
      </c>
      <c r="J25" s="22">
        <f>G25</f>
        <v>800</v>
      </c>
      <c r="K25" s="71" t="s">
        <v>68</v>
      </c>
    </row>
    <row r="26" spans="1:11" ht="36.75" customHeight="1">
      <c r="A26" s="130"/>
      <c r="B26" s="11">
        <v>75405</v>
      </c>
      <c r="C26" s="11">
        <v>3000</v>
      </c>
      <c r="D26" s="16" t="s">
        <v>67</v>
      </c>
      <c r="E26" s="23">
        <v>1400</v>
      </c>
      <c r="F26" s="22">
        <v>-1400</v>
      </c>
      <c r="G26" s="22">
        <f>E26+F26</f>
        <v>0</v>
      </c>
      <c r="H26" s="22">
        <v>0</v>
      </c>
      <c r="I26" s="23">
        <v>0</v>
      </c>
      <c r="J26" s="22">
        <f>G26</f>
        <v>0</v>
      </c>
      <c r="K26" s="71" t="s">
        <v>69</v>
      </c>
    </row>
    <row r="27" spans="1:11" ht="36.75" customHeight="1">
      <c r="A27" s="142"/>
      <c r="B27" s="130">
        <v>75406</v>
      </c>
      <c r="C27" s="130">
        <v>3000</v>
      </c>
      <c r="D27" s="150" t="s">
        <v>70</v>
      </c>
      <c r="E27" s="29">
        <v>2000</v>
      </c>
      <c r="F27" s="151">
        <v>-2000</v>
      </c>
      <c r="G27" s="151">
        <f>E27+F27</f>
        <v>0</v>
      </c>
      <c r="H27" s="151">
        <v>0</v>
      </c>
      <c r="I27" s="29">
        <v>0</v>
      </c>
      <c r="J27" s="22">
        <f>G27</f>
        <v>0</v>
      </c>
      <c r="K27" s="71" t="s">
        <v>71</v>
      </c>
    </row>
    <row r="28" spans="1:11" ht="36.75" customHeight="1">
      <c r="A28" s="142"/>
      <c r="B28" s="11">
        <v>75411</v>
      </c>
      <c r="C28" s="11">
        <v>3000</v>
      </c>
      <c r="D28" s="16" t="s">
        <v>72</v>
      </c>
      <c r="E28" s="23">
        <v>2000</v>
      </c>
      <c r="F28" s="22">
        <v>-2000</v>
      </c>
      <c r="G28" s="22">
        <f>E28+F28</f>
        <v>0</v>
      </c>
      <c r="H28" s="22">
        <v>0</v>
      </c>
      <c r="I28" s="23">
        <v>0</v>
      </c>
      <c r="J28" s="22">
        <f>G28</f>
        <v>0</v>
      </c>
      <c r="K28" s="71" t="s">
        <v>73</v>
      </c>
    </row>
    <row r="29" spans="1:11" ht="46.5" customHeight="1">
      <c r="A29" s="76"/>
      <c r="B29" s="67">
        <v>75421</v>
      </c>
      <c r="C29" s="67">
        <v>2710</v>
      </c>
      <c r="D29" s="72" t="s">
        <v>14</v>
      </c>
      <c r="E29" s="23">
        <v>1245</v>
      </c>
      <c r="F29" s="22">
        <v>0</v>
      </c>
      <c r="G29" s="22">
        <f>E29+F29</f>
        <v>1245</v>
      </c>
      <c r="H29" s="22">
        <v>0</v>
      </c>
      <c r="I29" s="23">
        <v>0</v>
      </c>
      <c r="J29" s="22">
        <f>G29</f>
        <v>1245</v>
      </c>
      <c r="K29" s="58" t="s">
        <v>65</v>
      </c>
    </row>
    <row r="30" spans="1:11" s="98" customFormat="1" ht="13.5">
      <c r="A30" s="111">
        <v>801</v>
      </c>
      <c r="B30" s="111"/>
      <c r="C30" s="111"/>
      <c r="D30" s="112" t="s">
        <v>42</v>
      </c>
      <c r="E30" s="96">
        <f aca="true" t="shared" si="5" ref="E30:J30">SUM(E31:E32)</f>
        <v>21365</v>
      </c>
      <c r="F30" s="96">
        <f t="shared" si="5"/>
        <v>0</v>
      </c>
      <c r="G30" s="96">
        <f t="shared" si="5"/>
        <v>21365</v>
      </c>
      <c r="H30" s="96">
        <f t="shared" si="5"/>
        <v>0</v>
      </c>
      <c r="I30" s="96">
        <f t="shared" si="5"/>
        <v>0</v>
      </c>
      <c r="J30" s="96">
        <f t="shared" si="5"/>
        <v>21365</v>
      </c>
      <c r="K30" s="97"/>
    </row>
    <row r="31" spans="1:11" ht="37.5" customHeight="1">
      <c r="A31" s="69"/>
      <c r="B31" s="73">
        <v>80110</v>
      </c>
      <c r="C31" s="73">
        <v>2710</v>
      </c>
      <c r="D31" s="74" t="s">
        <v>52</v>
      </c>
      <c r="E31" s="28">
        <v>10000</v>
      </c>
      <c r="F31" s="36">
        <v>0</v>
      </c>
      <c r="G31" s="36">
        <f>F31+E31</f>
        <v>10000</v>
      </c>
      <c r="H31" s="36">
        <v>0</v>
      </c>
      <c r="I31" s="28">
        <v>0</v>
      </c>
      <c r="J31" s="36">
        <f>G31</f>
        <v>10000</v>
      </c>
      <c r="K31" s="131" t="s">
        <v>89</v>
      </c>
    </row>
    <row r="32" spans="1:11" ht="23.25">
      <c r="A32" s="76"/>
      <c r="B32" s="76">
        <v>80113</v>
      </c>
      <c r="C32" s="76">
        <v>2310</v>
      </c>
      <c r="D32" s="77" t="s">
        <v>56</v>
      </c>
      <c r="E32" s="29">
        <v>11365</v>
      </c>
      <c r="F32" s="29">
        <v>0</v>
      </c>
      <c r="G32" s="36">
        <f>F32+E32</f>
        <v>11365</v>
      </c>
      <c r="H32" s="29">
        <v>0</v>
      </c>
      <c r="I32" s="29">
        <v>0</v>
      </c>
      <c r="J32" s="29">
        <f>G32</f>
        <v>11365</v>
      </c>
      <c r="K32" s="59" t="s">
        <v>63</v>
      </c>
    </row>
    <row r="33" spans="1:11" s="89" customFormat="1" ht="13.5">
      <c r="A33" s="172" t="s">
        <v>15</v>
      </c>
      <c r="B33" s="173"/>
      <c r="C33" s="174"/>
      <c r="D33" s="128"/>
      <c r="E33" s="91">
        <f aca="true" t="shared" si="6" ref="E33:J33">E24+E30</f>
        <v>28810</v>
      </c>
      <c r="F33" s="91">
        <f t="shared" si="6"/>
        <v>-5400</v>
      </c>
      <c r="G33" s="91">
        <f t="shared" si="6"/>
        <v>23410</v>
      </c>
      <c r="H33" s="91">
        <f t="shared" si="6"/>
        <v>0</v>
      </c>
      <c r="I33" s="91">
        <f t="shared" si="6"/>
        <v>0</v>
      </c>
      <c r="J33" s="91">
        <f t="shared" si="6"/>
        <v>23410</v>
      </c>
      <c r="K33" s="128"/>
    </row>
    <row r="34" spans="1:11" s="13" customFormat="1" ht="13.5">
      <c r="A34" s="161" t="s">
        <v>48</v>
      </c>
      <c r="B34" s="162"/>
      <c r="C34" s="162"/>
      <c r="D34" s="163"/>
      <c r="E34" s="21">
        <f>E13+E22+E33</f>
        <v>2093045</v>
      </c>
      <c r="F34" s="21">
        <f>F13+F22+F33</f>
        <v>-5400</v>
      </c>
      <c r="G34" s="21">
        <f>G13+G22+G33</f>
        <v>2087645</v>
      </c>
      <c r="H34" s="44">
        <f>H33+H22+H13</f>
        <v>232177</v>
      </c>
      <c r="I34" s="45">
        <f>I33+I22+I13</f>
        <v>1832058</v>
      </c>
      <c r="J34" s="45">
        <f>J33+J22+J13</f>
        <v>23410</v>
      </c>
      <c r="K34" s="53"/>
    </row>
    <row r="35" spans="1:11" s="10" customFormat="1" ht="12.75">
      <c r="A35" s="153" t="s">
        <v>11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5"/>
    </row>
    <row r="36" spans="1:11" s="10" customFormat="1" ht="12.75">
      <c r="A36" s="161" t="s">
        <v>12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5"/>
    </row>
    <row r="37" spans="1:11" s="105" customFormat="1" ht="12.75">
      <c r="A37" s="113">
        <v>630</v>
      </c>
      <c r="B37" s="94"/>
      <c r="C37" s="143"/>
      <c r="D37" s="114" t="s">
        <v>39</v>
      </c>
      <c r="E37" s="115">
        <f aca="true" t="shared" si="7" ref="E37:J37">E38+E39</f>
        <v>6000</v>
      </c>
      <c r="F37" s="115">
        <f t="shared" si="7"/>
        <v>0</v>
      </c>
      <c r="G37" s="115">
        <f t="shared" si="7"/>
        <v>6000</v>
      </c>
      <c r="H37" s="115">
        <f t="shared" si="7"/>
        <v>0</v>
      </c>
      <c r="I37" s="115">
        <f t="shared" si="7"/>
        <v>0</v>
      </c>
      <c r="J37" s="115">
        <f t="shared" si="7"/>
        <v>6000</v>
      </c>
      <c r="K37" s="116"/>
    </row>
    <row r="38" spans="1:11" s="40" customFormat="1" ht="26.25">
      <c r="A38" s="147"/>
      <c r="B38" s="134">
        <v>63003</v>
      </c>
      <c r="C38" s="144">
        <v>2820</v>
      </c>
      <c r="D38" s="37" t="s">
        <v>40</v>
      </c>
      <c r="E38" s="38">
        <v>4000</v>
      </c>
      <c r="F38" s="39">
        <v>0</v>
      </c>
      <c r="G38" s="38">
        <f>F38+E38</f>
        <v>4000</v>
      </c>
      <c r="H38" s="39"/>
      <c r="I38" s="38"/>
      <c r="J38" s="39">
        <f>G38</f>
        <v>4000</v>
      </c>
      <c r="K38" s="60" t="s">
        <v>66</v>
      </c>
    </row>
    <row r="39" spans="1:11" s="40" customFormat="1" ht="45.75">
      <c r="A39" s="146"/>
      <c r="B39" s="134">
        <v>63003</v>
      </c>
      <c r="C39" s="144">
        <v>2820</v>
      </c>
      <c r="D39" s="37" t="s">
        <v>40</v>
      </c>
      <c r="E39" s="38">
        <v>2000</v>
      </c>
      <c r="F39" s="39">
        <v>0</v>
      </c>
      <c r="G39" s="38">
        <f>F39+E39</f>
        <v>2000</v>
      </c>
      <c r="H39" s="39">
        <v>0</v>
      </c>
      <c r="I39" s="38">
        <v>0</v>
      </c>
      <c r="J39" s="39">
        <f>G39</f>
        <v>2000</v>
      </c>
      <c r="K39" s="60" t="s">
        <v>85</v>
      </c>
    </row>
    <row r="40" spans="1:11" s="10" customFormat="1" ht="13.5">
      <c r="A40" s="111">
        <v>750</v>
      </c>
      <c r="B40" s="111"/>
      <c r="C40" s="118"/>
      <c r="D40" s="119" t="s">
        <v>34</v>
      </c>
      <c r="E40" s="129">
        <f aca="true" t="shared" si="8" ref="E40:J40">E41</f>
        <v>5000</v>
      </c>
      <c r="F40" s="129">
        <f t="shared" si="8"/>
        <v>0</v>
      </c>
      <c r="G40" s="129">
        <f t="shared" si="8"/>
        <v>5000</v>
      </c>
      <c r="H40" s="109">
        <f t="shared" si="8"/>
        <v>0</v>
      </c>
      <c r="I40" s="109">
        <f t="shared" si="8"/>
        <v>0</v>
      </c>
      <c r="J40" s="109">
        <f t="shared" si="8"/>
        <v>5000</v>
      </c>
      <c r="K40" s="110"/>
    </row>
    <row r="41" spans="1:11" s="10" customFormat="1" ht="13.5">
      <c r="A41" s="49"/>
      <c r="B41" s="11">
        <v>75095</v>
      </c>
      <c r="C41" s="145">
        <v>2810</v>
      </c>
      <c r="D41" s="15" t="s">
        <v>29</v>
      </c>
      <c r="E41" s="20">
        <v>5000</v>
      </c>
      <c r="F41" s="25">
        <v>0</v>
      </c>
      <c r="G41" s="38">
        <f>F41+E41</f>
        <v>5000</v>
      </c>
      <c r="H41" s="25">
        <v>0</v>
      </c>
      <c r="I41" s="20">
        <v>0</v>
      </c>
      <c r="J41" s="25">
        <f>G41</f>
        <v>5000</v>
      </c>
      <c r="K41" s="57" t="s">
        <v>62</v>
      </c>
    </row>
    <row r="42" spans="1:11" s="98" customFormat="1" ht="13.5">
      <c r="A42" s="111">
        <v>801</v>
      </c>
      <c r="B42" s="111"/>
      <c r="C42" s="111"/>
      <c r="D42" s="112" t="s">
        <v>26</v>
      </c>
      <c r="E42" s="96">
        <f aca="true" t="shared" si="9" ref="E42:J42">SUM(E43:E58)</f>
        <v>2358080</v>
      </c>
      <c r="F42" s="96">
        <f t="shared" si="9"/>
        <v>1300</v>
      </c>
      <c r="G42" s="96">
        <f t="shared" si="9"/>
        <v>2359380</v>
      </c>
      <c r="H42" s="96">
        <f t="shared" si="9"/>
        <v>0</v>
      </c>
      <c r="I42" s="96">
        <f t="shared" si="9"/>
        <v>2359380</v>
      </c>
      <c r="J42" s="96">
        <f t="shared" si="9"/>
        <v>0</v>
      </c>
      <c r="K42" s="117"/>
    </row>
    <row r="43" spans="1:11" ht="42" customHeight="1">
      <c r="A43" s="69"/>
      <c r="B43" s="67">
        <v>80101</v>
      </c>
      <c r="C43" s="67">
        <v>2540</v>
      </c>
      <c r="D43" s="72" t="s">
        <v>27</v>
      </c>
      <c r="E43" s="23">
        <v>261059</v>
      </c>
      <c r="F43" s="23">
        <v>0</v>
      </c>
      <c r="G43" s="23">
        <f>E43+F43</f>
        <v>261059</v>
      </c>
      <c r="H43" s="23">
        <v>0</v>
      </c>
      <c r="I43" s="23">
        <f>G43</f>
        <v>261059</v>
      </c>
      <c r="J43" s="22">
        <v>0</v>
      </c>
      <c r="K43" s="61" t="s">
        <v>57</v>
      </c>
    </row>
    <row r="44" spans="1:11" ht="13.5">
      <c r="A44" s="69"/>
      <c r="B44" s="67">
        <v>80101</v>
      </c>
      <c r="C44" s="67">
        <v>2540</v>
      </c>
      <c r="D44" s="72" t="s">
        <v>27</v>
      </c>
      <c r="E44" s="23">
        <v>2200</v>
      </c>
      <c r="F44" s="23">
        <v>0</v>
      </c>
      <c r="G44" s="23">
        <f>E44+F44</f>
        <v>2200</v>
      </c>
      <c r="H44" s="23">
        <v>0</v>
      </c>
      <c r="I44" s="23">
        <f aca="true" t="shared" si="10" ref="I44:I55">G44</f>
        <v>2200</v>
      </c>
      <c r="J44" s="50">
        <v>0</v>
      </c>
      <c r="K44" s="61" t="s">
        <v>81</v>
      </c>
    </row>
    <row r="45" spans="1:11" ht="31.5" customHeight="1">
      <c r="A45" s="69"/>
      <c r="B45" s="67">
        <v>80101</v>
      </c>
      <c r="C45" s="67">
        <v>2590</v>
      </c>
      <c r="D45" s="72" t="s">
        <v>27</v>
      </c>
      <c r="E45" s="23">
        <v>482979</v>
      </c>
      <c r="F45" s="23">
        <v>0</v>
      </c>
      <c r="G45" s="23">
        <f aca="true" t="shared" si="11" ref="G45:G55">E45+F45</f>
        <v>482979</v>
      </c>
      <c r="H45" s="23">
        <v>0</v>
      </c>
      <c r="I45" s="23">
        <f t="shared" si="10"/>
        <v>482979</v>
      </c>
      <c r="J45" s="50">
        <v>0</v>
      </c>
      <c r="K45" s="61" t="s">
        <v>58</v>
      </c>
    </row>
    <row r="46" spans="1:11" ht="23.25">
      <c r="A46" s="76"/>
      <c r="B46" s="67">
        <v>80101</v>
      </c>
      <c r="C46" s="67">
        <v>2590</v>
      </c>
      <c r="D46" s="72" t="s">
        <v>27</v>
      </c>
      <c r="E46" s="23">
        <v>268252</v>
      </c>
      <c r="F46" s="23">
        <v>0</v>
      </c>
      <c r="G46" s="23">
        <f t="shared" si="11"/>
        <v>268252</v>
      </c>
      <c r="H46" s="23">
        <v>0</v>
      </c>
      <c r="I46" s="23">
        <f t="shared" si="10"/>
        <v>268252</v>
      </c>
      <c r="J46" s="22">
        <v>0</v>
      </c>
      <c r="K46" s="61" t="s">
        <v>50</v>
      </c>
    </row>
    <row r="47" spans="1:11" ht="34.5">
      <c r="A47" s="69"/>
      <c r="B47" s="76">
        <v>80101</v>
      </c>
      <c r="C47" s="76">
        <v>2590</v>
      </c>
      <c r="D47" s="77" t="s">
        <v>27</v>
      </c>
      <c r="E47" s="29">
        <v>403476</v>
      </c>
      <c r="F47" s="29">
        <v>-11600</v>
      </c>
      <c r="G47" s="29">
        <f t="shared" si="11"/>
        <v>391876</v>
      </c>
      <c r="H47" s="29">
        <v>0</v>
      </c>
      <c r="I47" s="29">
        <f t="shared" si="10"/>
        <v>391876</v>
      </c>
      <c r="J47" s="51">
        <v>0</v>
      </c>
      <c r="K47" s="59" t="s">
        <v>51</v>
      </c>
    </row>
    <row r="48" spans="1:11" ht="30" customHeight="1">
      <c r="A48" s="69"/>
      <c r="B48" s="76">
        <v>80101</v>
      </c>
      <c r="C48" s="76">
        <v>2590</v>
      </c>
      <c r="D48" s="77" t="s">
        <v>27</v>
      </c>
      <c r="E48" s="29">
        <v>388078</v>
      </c>
      <c r="F48" s="29">
        <v>0</v>
      </c>
      <c r="G48" s="23">
        <f t="shared" si="11"/>
        <v>388078</v>
      </c>
      <c r="H48" s="23">
        <v>0</v>
      </c>
      <c r="I48" s="23">
        <f t="shared" si="10"/>
        <v>388078</v>
      </c>
      <c r="J48" s="51">
        <v>0</v>
      </c>
      <c r="K48" s="59" t="s">
        <v>41</v>
      </c>
    </row>
    <row r="49" spans="1:13" ht="26.25">
      <c r="A49" s="69"/>
      <c r="B49" s="67">
        <v>80103</v>
      </c>
      <c r="C49" s="67">
        <v>2540</v>
      </c>
      <c r="D49" s="72" t="s">
        <v>28</v>
      </c>
      <c r="E49" s="23">
        <v>33240</v>
      </c>
      <c r="F49" s="23">
        <v>0</v>
      </c>
      <c r="G49" s="23">
        <f t="shared" si="11"/>
        <v>33240</v>
      </c>
      <c r="H49" s="23">
        <v>0</v>
      </c>
      <c r="I49" s="23">
        <f t="shared" si="10"/>
        <v>33240</v>
      </c>
      <c r="J49" s="50">
        <v>0</v>
      </c>
      <c r="K49" s="61" t="s">
        <v>88</v>
      </c>
      <c r="M49" s="61"/>
    </row>
    <row r="50" spans="1:11" ht="26.25">
      <c r="A50" s="69"/>
      <c r="B50" s="76">
        <v>80103</v>
      </c>
      <c r="C50" s="76">
        <v>2590</v>
      </c>
      <c r="D50" s="77" t="s">
        <v>28</v>
      </c>
      <c r="E50" s="23">
        <v>64530</v>
      </c>
      <c r="F50" s="23">
        <v>0</v>
      </c>
      <c r="G50" s="23">
        <f t="shared" si="11"/>
        <v>64530</v>
      </c>
      <c r="H50" s="23">
        <v>0</v>
      </c>
      <c r="I50" s="23">
        <f t="shared" si="10"/>
        <v>64530</v>
      </c>
      <c r="J50" s="23">
        <v>0</v>
      </c>
      <c r="K50" s="62" t="s">
        <v>87</v>
      </c>
    </row>
    <row r="51" spans="1:11" ht="25.5" customHeight="1">
      <c r="A51" s="69"/>
      <c r="B51" s="67">
        <v>80103</v>
      </c>
      <c r="C51" s="80">
        <v>2590</v>
      </c>
      <c r="D51" s="72" t="s">
        <v>28</v>
      </c>
      <c r="E51" s="23">
        <v>39889</v>
      </c>
      <c r="F51" s="23">
        <v>0</v>
      </c>
      <c r="G51" s="23">
        <f t="shared" si="11"/>
        <v>39889</v>
      </c>
      <c r="H51" s="23">
        <v>0</v>
      </c>
      <c r="I51" s="23">
        <f t="shared" si="10"/>
        <v>39889</v>
      </c>
      <c r="J51" s="50">
        <v>0</v>
      </c>
      <c r="K51" s="61" t="s">
        <v>46</v>
      </c>
    </row>
    <row r="52" spans="1:11" ht="25.5" customHeight="1">
      <c r="A52" s="69"/>
      <c r="B52" s="67">
        <v>80103</v>
      </c>
      <c r="C52" s="78">
        <v>2590</v>
      </c>
      <c r="D52" s="72" t="s">
        <v>28</v>
      </c>
      <c r="E52" s="23">
        <v>43213</v>
      </c>
      <c r="F52" s="23">
        <v>6000</v>
      </c>
      <c r="G52" s="23">
        <f t="shared" si="11"/>
        <v>49213</v>
      </c>
      <c r="H52" s="23">
        <v>0</v>
      </c>
      <c r="I52" s="23">
        <f t="shared" si="10"/>
        <v>49213</v>
      </c>
      <c r="J52" s="30">
        <v>0</v>
      </c>
      <c r="K52" s="61" t="s">
        <v>53</v>
      </c>
    </row>
    <row r="53" spans="1:11" ht="34.5">
      <c r="A53" s="69"/>
      <c r="B53" s="67">
        <v>80103</v>
      </c>
      <c r="C53" s="78">
        <v>2590</v>
      </c>
      <c r="D53" s="72" t="s">
        <v>28</v>
      </c>
      <c r="E53" s="23">
        <v>49861</v>
      </c>
      <c r="F53" s="23">
        <v>11600</v>
      </c>
      <c r="G53" s="23">
        <f t="shared" si="11"/>
        <v>61461</v>
      </c>
      <c r="H53" s="23">
        <v>0</v>
      </c>
      <c r="I53" s="23">
        <f t="shared" si="10"/>
        <v>61461</v>
      </c>
      <c r="J53" s="30"/>
      <c r="K53" s="61" t="s">
        <v>54</v>
      </c>
    </row>
    <row r="54" spans="1:11" ht="23.25">
      <c r="A54" s="69"/>
      <c r="B54" s="67">
        <v>80104</v>
      </c>
      <c r="C54" s="78">
        <v>2540</v>
      </c>
      <c r="D54" s="72" t="s">
        <v>43</v>
      </c>
      <c r="E54" s="23">
        <v>235970</v>
      </c>
      <c r="F54" s="23">
        <v>-6000</v>
      </c>
      <c r="G54" s="23">
        <f t="shared" si="11"/>
        <v>229970</v>
      </c>
      <c r="H54" s="23">
        <v>0</v>
      </c>
      <c r="I54" s="23">
        <f t="shared" si="10"/>
        <v>229970</v>
      </c>
      <c r="J54" s="30">
        <v>0</v>
      </c>
      <c r="K54" s="61" t="s">
        <v>55</v>
      </c>
    </row>
    <row r="55" spans="1:11" ht="34.5">
      <c r="A55" s="69"/>
      <c r="B55" s="76">
        <v>80104</v>
      </c>
      <c r="C55" s="125">
        <v>2540</v>
      </c>
      <c r="D55" s="141" t="s">
        <v>43</v>
      </c>
      <c r="E55" s="29">
        <v>0</v>
      </c>
      <c r="F55" s="29">
        <v>1300</v>
      </c>
      <c r="G55" s="23">
        <f t="shared" si="11"/>
        <v>1300</v>
      </c>
      <c r="H55" s="23">
        <v>0</v>
      </c>
      <c r="I55" s="23">
        <f t="shared" si="10"/>
        <v>1300</v>
      </c>
      <c r="J55" s="41">
        <v>0</v>
      </c>
      <c r="K55" s="59" t="s">
        <v>93</v>
      </c>
    </row>
    <row r="56" spans="1:11" ht="34.5">
      <c r="A56" s="69"/>
      <c r="B56" s="76">
        <v>80106</v>
      </c>
      <c r="C56" s="125">
        <v>2540</v>
      </c>
      <c r="D56" s="141" t="s">
        <v>84</v>
      </c>
      <c r="E56" s="29">
        <v>29042</v>
      </c>
      <c r="F56" s="29">
        <v>0</v>
      </c>
      <c r="G56" s="23">
        <f>E56+F56</f>
        <v>29042</v>
      </c>
      <c r="H56" s="23">
        <v>0</v>
      </c>
      <c r="I56" s="23">
        <f>G56</f>
        <v>29042</v>
      </c>
      <c r="J56" s="41">
        <v>0</v>
      </c>
      <c r="K56" s="59" t="s">
        <v>45</v>
      </c>
    </row>
    <row r="57" spans="1:11" ht="39" customHeight="1">
      <c r="A57" s="69"/>
      <c r="B57" s="76">
        <v>80106</v>
      </c>
      <c r="C57" s="125">
        <v>2540</v>
      </c>
      <c r="D57" s="141" t="s">
        <v>84</v>
      </c>
      <c r="E57" s="29">
        <v>29042</v>
      </c>
      <c r="F57" s="29">
        <v>0</v>
      </c>
      <c r="G57" s="23">
        <f>E57+F57</f>
        <v>29042</v>
      </c>
      <c r="H57" s="29">
        <v>0</v>
      </c>
      <c r="I57" s="23">
        <f>G57</f>
        <v>29042</v>
      </c>
      <c r="J57" s="41">
        <v>0</v>
      </c>
      <c r="K57" s="59" t="s">
        <v>44</v>
      </c>
    </row>
    <row r="58" spans="1:11" ht="30" customHeight="1">
      <c r="A58" s="69"/>
      <c r="B58" s="67">
        <v>80106</v>
      </c>
      <c r="C58" s="78">
        <v>2540</v>
      </c>
      <c r="D58" s="141" t="s">
        <v>84</v>
      </c>
      <c r="E58" s="23">
        <v>27249</v>
      </c>
      <c r="F58" s="23">
        <v>0</v>
      </c>
      <c r="G58" s="23">
        <f>E58+F58</f>
        <v>27249</v>
      </c>
      <c r="H58" s="23">
        <v>0</v>
      </c>
      <c r="I58" s="23">
        <f>G58</f>
        <v>27249</v>
      </c>
      <c r="J58" s="30">
        <v>0</v>
      </c>
      <c r="K58" s="61" t="s">
        <v>53</v>
      </c>
    </row>
    <row r="59" spans="1:11" s="98" customFormat="1" ht="13.5">
      <c r="A59" s="111">
        <v>851</v>
      </c>
      <c r="B59" s="111"/>
      <c r="C59" s="118"/>
      <c r="D59" s="119" t="s">
        <v>17</v>
      </c>
      <c r="E59" s="109">
        <f aca="true" t="shared" si="12" ref="E59:J59">E60</f>
        <v>14000</v>
      </c>
      <c r="F59" s="109">
        <f t="shared" si="12"/>
        <v>0</v>
      </c>
      <c r="G59" s="109">
        <f t="shared" si="12"/>
        <v>14000</v>
      </c>
      <c r="H59" s="108">
        <f t="shared" si="12"/>
        <v>0</v>
      </c>
      <c r="I59" s="109">
        <f t="shared" si="12"/>
        <v>0</v>
      </c>
      <c r="J59" s="120">
        <f t="shared" si="12"/>
        <v>14000</v>
      </c>
      <c r="K59" s="121"/>
    </row>
    <row r="60" spans="1:11" ht="28.5" customHeight="1">
      <c r="A60" s="75"/>
      <c r="B60" s="75">
        <v>85149</v>
      </c>
      <c r="C60" s="75">
        <v>2820</v>
      </c>
      <c r="D60" s="81" t="s">
        <v>30</v>
      </c>
      <c r="E60" s="25">
        <v>14000</v>
      </c>
      <c r="F60" s="19">
        <v>0</v>
      </c>
      <c r="G60" s="19">
        <f>E60+F60</f>
        <v>14000</v>
      </c>
      <c r="H60" s="55">
        <v>0</v>
      </c>
      <c r="I60" s="31">
        <v>0</v>
      </c>
      <c r="J60" s="42">
        <f>G60</f>
        <v>14000</v>
      </c>
      <c r="K60" s="63" t="s">
        <v>59</v>
      </c>
    </row>
    <row r="61" spans="1:11" s="123" customFormat="1" ht="13.5">
      <c r="A61" s="111">
        <v>852</v>
      </c>
      <c r="B61" s="111"/>
      <c r="C61" s="118"/>
      <c r="D61" s="119" t="s">
        <v>31</v>
      </c>
      <c r="E61" s="109">
        <f aca="true" t="shared" si="13" ref="E61:J61">E62</f>
        <v>37000</v>
      </c>
      <c r="F61" s="109">
        <f t="shared" si="13"/>
        <v>0</v>
      </c>
      <c r="G61" s="109">
        <f t="shared" si="13"/>
        <v>37000</v>
      </c>
      <c r="H61" s="120">
        <f t="shared" si="13"/>
        <v>0</v>
      </c>
      <c r="I61" s="109">
        <f t="shared" si="13"/>
        <v>0</v>
      </c>
      <c r="J61" s="109">
        <f t="shared" si="13"/>
        <v>37000</v>
      </c>
      <c r="K61" s="122"/>
    </row>
    <row r="62" spans="1:11" ht="23.25">
      <c r="A62" s="69"/>
      <c r="B62" s="82">
        <v>85295</v>
      </c>
      <c r="C62" s="82">
        <v>2820</v>
      </c>
      <c r="D62" s="83" t="s">
        <v>16</v>
      </c>
      <c r="E62" s="47">
        <v>37000</v>
      </c>
      <c r="F62" s="47"/>
      <c r="G62" s="47">
        <f>E62+F62</f>
        <v>37000</v>
      </c>
      <c r="H62" s="47">
        <v>0</v>
      </c>
      <c r="I62" s="47">
        <v>0</v>
      </c>
      <c r="J62" s="48">
        <f>G62</f>
        <v>37000</v>
      </c>
      <c r="K62" s="64" t="s">
        <v>75</v>
      </c>
    </row>
    <row r="63" spans="1:18" s="98" customFormat="1" ht="13.5">
      <c r="A63" s="111">
        <v>851</v>
      </c>
      <c r="B63" s="111"/>
      <c r="C63" s="111"/>
      <c r="D63" s="112" t="s">
        <v>17</v>
      </c>
      <c r="E63" s="96">
        <f aca="true" t="shared" si="14" ref="E63:J63">E64+E65</f>
        <v>20000</v>
      </c>
      <c r="F63" s="96">
        <f t="shared" si="14"/>
        <v>0</v>
      </c>
      <c r="G63" s="96">
        <f t="shared" si="14"/>
        <v>20000</v>
      </c>
      <c r="H63" s="96">
        <f t="shared" si="14"/>
        <v>0</v>
      </c>
      <c r="I63" s="96">
        <f t="shared" si="14"/>
        <v>0</v>
      </c>
      <c r="J63" s="96">
        <f t="shared" si="14"/>
        <v>20000</v>
      </c>
      <c r="K63" s="124"/>
      <c r="R63" s="98">
        <v>4000</v>
      </c>
    </row>
    <row r="64" spans="1:18" ht="48" customHeight="1">
      <c r="A64" s="67"/>
      <c r="B64" s="67">
        <v>85154</v>
      </c>
      <c r="C64" s="67">
        <v>2820</v>
      </c>
      <c r="D64" s="72" t="s">
        <v>18</v>
      </c>
      <c r="E64" s="23">
        <v>6000</v>
      </c>
      <c r="F64" s="23">
        <v>0</v>
      </c>
      <c r="G64" s="23">
        <f>E64+F64</f>
        <v>6000</v>
      </c>
      <c r="H64" s="23">
        <v>0</v>
      </c>
      <c r="I64" s="23">
        <v>0</v>
      </c>
      <c r="J64" s="30">
        <f>G64</f>
        <v>6000</v>
      </c>
      <c r="K64" s="61" t="s">
        <v>74</v>
      </c>
      <c r="R64" s="6">
        <v>5000</v>
      </c>
    </row>
    <row r="65" spans="1:19" ht="55.5" customHeight="1">
      <c r="A65" s="76"/>
      <c r="B65" s="69">
        <v>85154</v>
      </c>
      <c r="C65" s="69">
        <v>2820</v>
      </c>
      <c r="D65" s="79" t="s">
        <v>18</v>
      </c>
      <c r="E65" s="24">
        <v>14000</v>
      </c>
      <c r="F65" s="24">
        <v>0</v>
      </c>
      <c r="G65" s="24">
        <f>E65+F65</f>
        <v>14000</v>
      </c>
      <c r="H65" s="24">
        <v>0</v>
      </c>
      <c r="I65" s="24">
        <v>0</v>
      </c>
      <c r="J65" s="148">
        <f>G65</f>
        <v>14000</v>
      </c>
      <c r="K65" s="149" t="s">
        <v>86</v>
      </c>
      <c r="R65" s="6">
        <v>7245</v>
      </c>
      <c r="S65" s="6">
        <f>R63+R64+R65</f>
        <v>16245</v>
      </c>
    </row>
    <row r="66" spans="1:19" s="98" customFormat="1" ht="26.25">
      <c r="A66" s="111">
        <v>921</v>
      </c>
      <c r="B66" s="111"/>
      <c r="C66" s="111"/>
      <c r="D66" s="112" t="s">
        <v>19</v>
      </c>
      <c r="E66" s="96">
        <f aca="true" t="shared" si="15" ref="E66:J66">E67</f>
        <v>210000</v>
      </c>
      <c r="F66" s="96">
        <f t="shared" si="15"/>
        <v>0</v>
      </c>
      <c r="G66" s="96">
        <f t="shared" si="15"/>
        <v>210000</v>
      </c>
      <c r="H66" s="96">
        <f t="shared" si="15"/>
        <v>0</v>
      </c>
      <c r="I66" s="96">
        <f t="shared" si="15"/>
        <v>0</v>
      </c>
      <c r="J66" s="96">
        <f t="shared" si="15"/>
        <v>210000</v>
      </c>
      <c r="K66" s="124"/>
      <c r="R66" s="98">
        <v>2423767</v>
      </c>
      <c r="S66" s="98">
        <f>S65+R66</f>
        <v>2440012</v>
      </c>
    </row>
    <row r="67" spans="1:19" ht="28.5" customHeight="1">
      <c r="A67" s="69"/>
      <c r="B67" s="76">
        <v>92120</v>
      </c>
      <c r="C67" s="69">
        <v>2720</v>
      </c>
      <c r="D67" s="79" t="s">
        <v>47</v>
      </c>
      <c r="E67" s="24">
        <v>210000</v>
      </c>
      <c r="F67" s="24">
        <v>0</v>
      </c>
      <c r="G67" s="24">
        <f>E67+F67</f>
        <v>210000</v>
      </c>
      <c r="H67" s="29">
        <v>0</v>
      </c>
      <c r="I67" s="24">
        <v>0</v>
      </c>
      <c r="J67" s="41">
        <f>G67</f>
        <v>210000</v>
      </c>
      <c r="K67" s="59" t="s">
        <v>60</v>
      </c>
      <c r="R67" s="6">
        <v>263687</v>
      </c>
      <c r="S67" s="6">
        <f>S66+R67</f>
        <v>2703699</v>
      </c>
    </row>
    <row r="68" spans="1:19" s="98" customFormat="1" ht="13.5">
      <c r="A68" s="111">
        <v>926</v>
      </c>
      <c r="B68" s="111"/>
      <c r="C68" s="111"/>
      <c r="D68" s="112" t="s">
        <v>32</v>
      </c>
      <c r="E68" s="96">
        <f aca="true" t="shared" si="16" ref="E68:J68">E69</f>
        <v>193500</v>
      </c>
      <c r="F68" s="96">
        <f t="shared" si="16"/>
        <v>0</v>
      </c>
      <c r="G68" s="96">
        <f t="shared" si="16"/>
        <v>193500</v>
      </c>
      <c r="H68" s="96">
        <f t="shared" si="16"/>
        <v>0</v>
      </c>
      <c r="I68" s="96">
        <f t="shared" si="16"/>
        <v>0</v>
      </c>
      <c r="J68" s="96">
        <f t="shared" si="16"/>
        <v>193500</v>
      </c>
      <c r="K68" s="124"/>
      <c r="R68" s="98">
        <v>37000</v>
      </c>
      <c r="S68" s="98">
        <f>S67+R68</f>
        <v>2740699</v>
      </c>
    </row>
    <row r="69" spans="1:19" ht="34.5">
      <c r="A69" s="67"/>
      <c r="B69" s="67">
        <v>92605</v>
      </c>
      <c r="C69" s="67">
        <v>2820</v>
      </c>
      <c r="D69" s="72" t="s">
        <v>33</v>
      </c>
      <c r="E69" s="23">
        <v>193500</v>
      </c>
      <c r="F69" s="23">
        <v>0</v>
      </c>
      <c r="G69" s="23">
        <f>E69+F69</f>
        <v>193500</v>
      </c>
      <c r="H69" s="23">
        <v>0</v>
      </c>
      <c r="I69" s="23">
        <v>0</v>
      </c>
      <c r="J69" s="28">
        <f>G69</f>
        <v>193500</v>
      </c>
      <c r="K69" s="59" t="s">
        <v>61</v>
      </c>
      <c r="R69" s="6">
        <v>1904788</v>
      </c>
      <c r="S69" s="6">
        <f>S68+R69</f>
        <v>4645487</v>
      </c>
    </row>
    <row r="70" spans="1:19" s="93" customFormat="1" ht="13.5">
      <c r="A70" s="172" t="s">
        <v>15</v>
      </c>
      <c r="B70" s="173"/>
      <c r="C70" s="174"/>
      <c r="D70" s="90"/>
      <c r="E70" s="91">
        <f>E37+E40+E42+E59+E61+E63+E66+E68</f>
        <v>2843580</v>
      </c>
      <c r="F70" s="91">
        <f>F37+F40+F42+F59+F61+F63+F66+F68</f>
        <v>1300</v>
      </c>
      <c r="G70" s="91">
        <f>G37+G40+G42+G59+G61+G63+G66+G68</f>
        <v>2844880</v>
      </c>
      <c r="H70" s="91">
        <f>H37+H40+H42+H63+H66+H68</f>
        <v>0</v>
      </c>
      <c r="I70" s="91">
        <f>I37+I40+I42+I59+I61+I63+I66+I68</f>
        <v>2359380</v>
      </c>
      <c r="J70" s="91">
        <f>J37+J40+J42+J59+J61+J63+J66+J68</f>
        <v>485500</v>
      </c>
      <c r="K70" s="92"/>
      <c r="R70" s="93">
        <v>210000</v>
      </c>
      <c r="S70" s="93">
        <f>S69+R70</f>
        <v>4855487</v>
      </c>
    </row>
    <row r="71" spans="1:13" ht="14.25" customHeight="1">
      <c r="A71" s="161" t="s">
        <v>49</v>
      </c>
      <c r="B71" s="162"/>
      <c r="C71" s="162"/>
      <c r="D71" s="163"/>
      <c r="E71" s="46">
        <f aca="true" t="shared" si="17" ref="E71:J71">E70</f>
        <v>2843580</v>
      </c>
      <c r="F71" s="46">
        <f t="shared" si="17"/>
        <v>1300</v>
      </c>
      <c r="G71" s="46">
        <f t="shared" si="17"/>
        <v>2844880</v>
      </c>
      <c r="H71" s="46">
        <f t="shared" si="17"/>
        <v>0</v>
      </c>
      <c r="I71" s="46">
        <f t="shared" si="17"/>
        <v>2359380</v>
      </c>
      <c r="J71" s="46">
        <f t="shared" si="17"/>
        <v>485500</v>
      </c>
      <c r="K71" s="54"/>
      <c r="M71" s="14"/>
    </row>
    <row r="72" spans="1:14" ht="23.25" customHeight="1">
      <c r="A72" s="164" t="s">
        <v>38</v>
      </c>
      <c r="B72" s="165"/>
      <c r="C72" s="165"/>
      <c r="D72" s="166"/>
      <c r="E72" s="84">
        <f aca="true" t="shared" si="18" ref="E72:J72">E34+E71</f>
        <v>4936625</v>
      </c>
      <c r="F72" s="84">
        <f t="shared" si="18"/>
        <v>-4100</v>
      </c>
      <c r="G72" s="84">
        <f t="shared" si="18"/>
        <v>4932525</v>
      </c>
      <c r="H72" s="84">
        <f t="shared" si="18"/>
        <v>232177</v>
      </c>
      <c r="I72" s="84">
        <f t="shared" si="18"/>
        <v>4191438</v>
      </c>
      <c r="J72" s="84">
        <f t="shared" si="18"/>
        <v>508910</v>
      </c>
      <c r="K72" s="84"/>
      <c r="L72" s="52"/>
      <c r="M72" s="14"/>
      <c r="N72" s="52">
        <f>E72+F72-G72</f>
        <v>0</v>
      </c>
    </row>
    <row r="73" ht="12.75">
      <c r="N73" s="52">
        <f>H72+I72+J72-G72</f>
        <v>0</v>
      </c>
    </row>
  </sheetData>
  <sheetProtection password="CA6D" sheet="1" objects="1" selectLockedCells="1" selectUnlockedCells="1"/>
  <mergeCells count="23">
    <mergeCell ref="A70:C70"/>
    <mergeCell ref="A35:K35"/>
    <mergeCell ref="C7:C8"/>
    <mergeCell ref="A23:K23"/>
    <mergeCell ref="A34:D34"/>
    <mergeCell ref="F7:F8"/>
    <mergeCell ref="G7:G8"/>
    <mergeCell ref="A71:D71"/>
    <mergeCell ref="A72:D72"/>
    <mergeCell ref="H7:J7"/>
    <mergeCell ref="K7:K8"/>
    <mergeCell ref="A13:C13"/>
    <mergeCell ref="A36:K36"/>
    <mergeCell ref="A33:C33"/>
    <mergeCell ref="A22:C22"/>
    <mergeCell ref="A14:K14"/>
    <mergeCell ref="E7:E8"/>
    <mergeCell ref="A5:K5"/>
    <mergeCell ref="A9:K9"/>
    <mergeCell ref="A10:K10"/>
    <mergeCell ref="D7:D8"/>
    <mergeCell ref="A7:A8"/>
    <mergeCell ref="B7:B8"/>
  </mergeCells>
  <printOptions/>
  <pageMargins left="0.31496062992125984" right="0.1968503937007874" top="0.4330708661417323" bottom="0.7086614173228347" header="0.31496062992125984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Kopecka Anna</cp:lastModifiedBy>
  <cp:lastPrinted>2013-12-14T07:02:46Z</cp:lastPrinted>
  <dcterms:created xsi:type="dcterms:W3CDTF">2009-12-15T09:20:58Z</dcterms:created>
  <dcterms:modified xsi:type="dcterms:W3CDTF">2013-12-16T13:37:33Z</dcterms:modified>
  <cp:category/>
  <cp:version/>
  <cp:contentType/>
  <cp:contentStatus/>
</cp:coreProperties>
</file>