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2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'Arkusz1'!$A$1:$L$81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<sst xmlns="http://schemas.openxmlformats.org/spreadsheetml/2006/main" count="138" uniqueCount="97">
  <si>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</si>
  <si>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</si>
  <si>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</si>
  <si>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</si>
  <si>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</si>
  <si>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</si>
  <si>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</si>
  <si>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</si>
  <si>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</si>
  <si>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</si>
  <si>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</si>
  <si>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</si>
  <si>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</si>
  <si>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</si>
  <si>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</si>
  <si>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</si>
  <si>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</si>
  <si>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</si>
  <si>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</si>
  <si>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</si>
  <si>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</si>
  <si>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</si>
  <si>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</si>
  <si>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</si>
  <si>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</si>
  <si>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</si>
  <si>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</si>
  <si>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</si>
  <si>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</si>
  <si>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</si>
  <si>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</si>
  <si>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</si>
  <si>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</si>
  <si>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</si>
  <si>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</si>
  <si>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</si>
  <si>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</si>
  <si>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</si>
  <si>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</si>
  <si>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</si>
  <si>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</si>
  <si>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</si>
  <si>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</si>
  <si>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</si>
  <si>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</si>
  <si>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</si>
  <si>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</si>
  <si>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</si>
  <si>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</si>
  <si>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</si>
  <si>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</si>
  <si>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</si>
  <si>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</si>
  <si>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</si>
  <si>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</si>
  <si>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</si>
  <si>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</si>
  <si>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</si>
  <si>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</si>
  <si>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</si>
  <si>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</si>
  <si>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</si>
  <si>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</si>
  <si>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</si>
  <si>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</si>
  <si>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</si>
  <si>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</si>
  <si>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Straż Graniczna</t>
  </si>
  <si>
    <t>Zakup paliwa, specjalistycznego wyposażenia lub oprogramowania</t>
  </si>
  <si>
    <t>Dotacja na prowadzenie świetlicy środowiskowej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</si>
  <si>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</si>
  <si>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</si>
  <si>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</si>
  <si>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</si>
  <si>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Dotacja -Fundacja Równi Choć Różni "O" w Pławnicy</t>
  </si>
  <si>
    <t>Towarzystwo Miłośników Gorzanowa-Gimnazjum</t>
  </si>
  <si>
    <t>Zestawienie planowanych dotacji udzielanych z budżetu gminy Bystrzyca Kłodzka na 2015 rok</t>
  </si>
  <si>
    <t>Komendy powiatowe Państwowej Straży Pożarnej</t>
  </si>
  <si>
    <t>zakup sprzętu ratownictwa medycznego</t>
  </si>
  <si>
    <t>Dopłata do subwencji oświatowej dla Gimnazjum Nr 1 Bystrzyca Kł.dla Powiatu Kłodzkiego- funkcjonowanie oddziałów sportowych</t>
  </si>
  <si>
    <t>Dopłata do subwencji oświatowej dla Gimnazjum Nr 1 Bystrzyca Kł.dla Powiatu Kłodzkiego- zakup szafek indywidualnych</t>
  </si>
  <si>
    <t>Ochotnicze straże pożarne</t>
  </si>
  <si>
    <t>dotacja dla stowarzyszeń</t>
  </si>
  <si>
    <t>Organizacja zajęć terapeutycznych dla dzieci niepełnosprawnych-Bystrzyckie Stowarzyszenie Niepełnosprawnych</t>
  </si>
  <si>
    <t>zmiana</t>
  </si>
  <si>
    <t>plan po zmianie</t>
  </si>
  <si>
    <t>plan przed zmianą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</si>
  <si>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</si>
  <si>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w w szkołach podstawowych, gimnazjach, liceach ogólnokształcących, liceach profilowanych i szkołach zawodowych oraz szkołach artystycznych i innych formach wychowania przedszkolnego</t>
  </si>
  <si>
    <t>niepubliczna jednostka systemu oświaty</t>
  </si>
  <si>
    <t>Konkurs-rehabilitacja dzieci niepełnosprawnych</t>
  </si>
  <si>
    <t>Transport i łączność</t>
  </si>
  <si>
    <t>Drogi publiczne powiatowe</t>
  </si>
  <si>
    <t xml:space="preserve">z dnia 29 maja 2015 roku </t>
  </si>
  <si>
    <t>Dotacja dla Powiatu mur oporowy ul. Zamenhofa</t>
  </si>
  <si>
    <t>Burmistrza w Bystrzycy Kłodzkiej</t>
  </si>
  <si>
    <t>załącznik nr 5 do zarządzenia nr 0050.193.2015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</si>
</sst>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34" borderId="14" xfId="0" applyFont="1" applyFill="1" applyBorder="1" applyAlignment="1">
      <alignment vertical="center"/>
    </xf>
    <xf numFmtId="3" fontId="2" fillId="34" borderId="12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3" fontId="4" fillId="35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3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3" fontId="2" fillId="34" borderId="12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3" fontId="2" fillId="0" borderId="20" xfId="0" applyNumberFormat="1" applyFont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6" fillId="34" borderId="12" xfId="0" applyNumberFormat="1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left"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/>
    </xf>
    <xf numFmtId="0" fontId="0" fillId="0" borderId="2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 horizontal="left"/>
    </xf>
    <xf numFmtId="3" fontId="4" fillId="0" borderId="2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4" fillId="34" borderId="0" xfId="0" applyNumberFormat="1" applyFont="1" applyFill="1" applyAlignment="1">
      <alignment/>
    </xf>
    <xf numFmtId="0" fontId="4" fillId="0" borderId="17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3" fontId="4" fillId="0" borderId="19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2" fillId="36" borderId="0" xfId="0" applyFont="1" applyFill="1" applyAlignment="1">
      <alignment/>
    </xf>
    <xf numFmtId="0" fontId="4" fillId="36" borderId="12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4" fillId="36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3" fontId="4" fillId="36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zoomScaleSheetLayoutView="100" workbookViewId="0" topLeftCell="A1">
      <selection activeCell="J1" sqref="J1:L1"/>
    </sheetView>
  </sheetViews>
  <sheetFormatPr defaultColWidth="9.140625" defaultRowHeight="12.75"/>
  <cols>
    <col min="1" max="2" width="4.8515625" style="1" customWidth="1"/>
    <col min="3" max="3" width="7.7109375" style="1" customWidth="1"/>
    <col min="4" max="4" width="6.28125" style="1" customWidth="1"/>
    <col min="5" max="5" width="32.8515625" style="2" customWidth="1"/>
    <col min="6" max="9" width="12.00390625" style="6" customWidth="1"/>
    <col min="10" max="10" width="11.57421875" style="6" customWidth="1"/>
    <col min="11" max="11" width="10.140625" style="6" customWidth="1"/>
    <col min="12" max="12" width="19.8515625" style="85" customWidth="1"/>
    <col min="13" max="14" width="9.140625" style="5" customWidth="1"/>
    <col min="15" max="15" width="10.8515625" style="5" bestFit="1" customWidth="1"/>
    <col min="16" max="18" width="9.140625" style="5" customWidth="1"/>
    <col min="19" max="19" width="9.57421875" style="5" bestFit="1" customWidth="1"/>
    <col min="20" max="20" width="9.28125" style="5" bestFit="1" customWidth="1"/>
    <col min="21" max="16384" width="9.140625" style="5" customWidth="1"/>
  </cols>
  <sheetData>
    <row r="1" spans="6:12" ht="15">
      <c r="F1" s="3"/>
      <c r="G1" s="3"/>
      <c r="H1" s="3"/>
      <c r="I1" s="3"/>
      <c r="J1" s="167" t="s">
        <v>96</v>
      </c>
      <c r="K1" s="168"/>
      <c r="L1" s="168"/>
    </row>
    <row r="2" spans="10:12" ht="15">
      <c r="J2" s="167" t="s">
        <v>95</v>
      </c>
      <c r="K2" s="168"/>
      <c r="L2" s="168"/>
    </row>
    <row r="3" spans="10:12" ht="15">
      <c r="J3" s="121" t="s">
        <v>93</v>
      </c>
      <c r="K3" s="4"/>
      <c r="L3" s="84"/>
    </row>
    <row r="4" spans="10:12" ht="15">
      <c r="J4" s="121"/>
      <c r="K4" s="4"/>
      <c r="L4" s="84"/>
    </row>
    <row r="5" spans="1:12" ht="15.75" customHeight="1">
      <c r="A5" s="157" t="s">
        <v>76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ht="15">
      <c r="E6" s="7"/>
    </row>
    <row r="7" spans="1:12" s="79" customFormat="1" ht="12.75">
      <c r="A7" s="170" t="s">
        <v>0</v>
      </c>
      <c r="B7" s="126"/>
      <c r="C7" s="170" t="s">
        <v>1</v>
      </c>
      <c r="D7" s="170" t="s">
        <v>2</v>
      </c>
      <c r="E7" s="169" t="s">
        <v>3</v>
      </c>
      <c r="F7" s="155" t="s">
        <v>86</v>
      </c>
      <c r="G7" s="184" t="s">
        <v>84</v>
      </c>
      <c r="H7" s="155" t="s">
        <v>85</v>
      </c>
      <c r="I7" s="175" t="s">
        <v>8</v>
      </c>
      <c r="J7" s="176"/>
      <c r="K7" s="177"/>
      <c r="L7" s="178" t="s">
        <v>7</v>
      </c>
    </row>
    <row r="8" spans="1:12" s="79" customFormat="1" ht="12.75">
      <c r="A8" s="171"/>
      <c r="B8" s="127"/>
      <c r="C8" s="171"/>
      <c r="D8" s="171"/>
      <c r="E8" s="156"/>
      <c r="F8" s="156"/>
      <c r="G8" s="185"/>
      <c r="H8" s="186"/>
      <c r="I8" s="80" t="s">
        <v>4</v>
      </c>
      <c r="J8" s="80" t="s">
        <v>5</v>
      </c>
      <c r="K8" s="81" t="s">
        <v>6</v>
      </c>
      <c r="L8" s="179"/>
    </row>
    <row r="9" spans="1:12" ht="15">
      <c r="A9" s="153" t="s">
        <v>9</v>
      </c>
      <c r="B9" s="154"/>
      <c r="C9" s="151"/>
      <c r="D9" s="151"/>
      <c r="E9" s="151"/>
      <c r="F9" s="151"/>
      <c r="G9" s="151"/>
      <c r="H9" s="151"/>
      <c r="I9" s="151"/>
      <c r="J9" s="151"/>
      <c r="K9" s="151"/>
      <c r="L9" s="152"/>
    </row>
    <row r="10" spans="1:12" ht="15">
      <c r="A10" s="149" t="s">
        <v>10</v>
      </c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2"/>
    </row>
    <row r="11" spans="1:12" s="15" customFormat="1" ht="15">
      <c r="A11" s="10" t="s">
        <v>36</v>
      </c>
      <c r="B11" s="10"/>
      <c r="C11" s="11"/>
      <c r="D11" s="12"/>
      <c r="E11" s="13" t="s">
        <v>17</v>
      </c>
      <c r="F11" s="14">
        <f aca="true" t="shared" si="0" ref="F11:K11">F12</f>
        <v>236130</v>
      </c>
      <c r="G11" s="14">
        <f t="shared" si="0"/>
        <v>0</v>
      </c>
      <c r="H11" s="14">
        <f t="shared" si="0"/>
        <v>236130</v>
      </c>
      <c r="I11" s="14">
        <f t="shared" si="0"/>
        <v>236130</v>
      </c>
      <c r="J11" s="14">
        <f t="shared" si="0"/>
        <v>0</v>
      </c>
      <c r="K11" s="14">
        <f t="shared" si="0"/>
        <v>0</v>
      </c>
      <c r="L11" s="86"/>
    </row>
    <row r="12" spans="1:12" ht="26.25">
      <c r="A12" s="16"/>
      <c r="B12" s="16"/>
      <c r="C12" s="17">
        <v>85154</v>
      </c>
      <c r="D12" s="17">
        <v>2650</v>
      </c>
      <c r="E12" s="18" t="s">
        <v>18</v>
      </c>
      <c r="F12" s="19">
        <v>236130</v>
      </c>
      <c r="G12" s="19">
        <v>0</v>
      </c>
      <c r="H12" s="19">
        <f>F12+G12</f>
        <v>236130</v>
      </c>
      <c r="I12" s="19">
        <f>H12</f>
        <v>236130</v>
      </c>
      <c r="J12" s="19">
        <v>0</v>
      </c>
      <c r="K12" s="19">
        <v>0</v>
      </c>
      <c r="L12" s="110" t="s">
        <v>63</v>
      </c>
    </row>
    <row r="13" spans="1:12" ht="15">
      <c r="A13" s="161" t="s">
        <v>15</v>
      </c>
      <c r="B13" s="162"/>
      <c r="C13" s="162"/>
      <c r="D13" s="163"/>
      <c r="E13" s="20"/>
      <c r="F13" s="21">
        <f aca="true" t="shared" si="1" ref="F13:K13">F11</f>
        <v>236130</v>
      </c>
      <c r="G13" s="21">
        <f t="shared" si="1"/>
        <v>0</v>
      </c>
      <c r="H13" s="21">
        <f t="shared" si="1"/>
        <v>236130</v>
      </c>
      <c r="I13" s="21">
        <f t="shared" si="1"/>
        <v>236130</v>
      </c>
      <c r="J13" s="21">
        <f t="shared" si="1"/>
        <v>0</v>
      </c>
      <c r="K13" s="21">
        <f t="shared" si="1"/>
        <v>0</v>
      </c>
      <c r="L13" s="87"/>
    </row>
    <row r="14" spans="1:12" ht="15">
      <c r="A14" s="180" t="s">
        <v>37</v>
      </c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3"/>
    </row>
    <row r="15" spans="1:12" s="15" customFormat="1" ht="30">
      <c r="A15" s="22">
        <v>921</v>
      </c>
      <c r="B15" s="22"/>
      <c r="C15" s="11"/>
      <c r="D15" s="11"/>
      <c r="E15" s="23" t="s">
        <v>19</v>
      </c>
      <c r="F15" s="14">
        <f aca="true" t="shared" si="2" ref="F15:K15">SUM(F16:F18)</f>
        <v>2152340</v>
      </c>
      <c r="G15" s="14">
        <f t="shared" si="2"/>
        <v>1000</v>
      </c>
      <c r="H15" s="14">
        <f t="shared" si="2"/>
        <v>2153340</v>
      </c>
      <c r="I15" s="14">
        <f t="shared" si="2"/>
        <v>0</v>
      </c>
      <c r="J15" s="14">
        <f t="shared" si="2"/>
        <v>2153340</v>
      </c>
      <c r="K15" s="14">
        <f t="shared" si="2"/>
        <v>0</v>
      </c>
      <c r="L15" s="88"/>
    </row>
    <row r="16" spans="1:12" ht="49.5" customHeight="1">
      <c r="A16" s="24"/>
      <c r="B16" s="24"/>
      <c r="C16" s="25">
        <v>92109</v>
      </c>
      <c r="D16" s="17">
        <v>2480</v>
      </c>
      <c r="E16" s="26" t="s">
        <v>20</v>
      </c>
      <c r="F16" s="27">
        <v>1283840</v>
      </c>
      <c r="G16" s="27">
        <v>1000</v>
      </c>
      <c r="H16" s="27">
        <f>F16+G16</f>
        <v>1284840</v>
      </c>
      <c r="I16" s="27">
        <v>0</v>
      </c>
      <c r="J16" s="27">
        <f>H16</f>
        <v>1284840</v>
      </c>
      <c r="K16" s="27">
        <v>0</v>
      </c>
      <c r="L16" s="111" t="s">
        <v>21</v>
      </c>
    </row>
    <row r="17" spans="1:12" ht="44.25" customHeight="1">
      <c r="A17" s="24"/>
      <c r="B17" s="24"/>
      <c r="C17" s="17">
        <v>92116</v>
      </c>
      <c r="D17" s="17">
        <v>2480</v>
      </c>
      <c r="E17" s="26" t="s">
        <v>22</v>
      </c>
      <c r="F17" s="27">
        <v>597000</v>
      </c>
      <c r="G17" s="27">
        <v>0</v>
      </c>
      <c r="H17" s="27">
        <f>F17+G17</f>
        <v>597000</v>
      </c>
      <c r="I17" s="27">
        <v>0</v>
      </c>
      <c r="J17" s="27">
        <f>H17</f>
        <v>597000</v>
      </c>
      <c r="K17" s="27">
        <v>0</v>
      </c>
      <c r="L17" s="111" t="s">
        <v>23</v>
      </c>
    </row>
    <row r="18" spans="1:12" ht="26.25">
      <c r="A18" s="24"/>
      <c r="B18" s="24"/>
      <c r="C18" s="29">
        <v>92118</v>
      </c>
      <c r="D18" s="29">
        <v>2480</v>
      </c>
      <c r="E18" s="30" t="s">
        <v>24</v>
      </c>
      <c r="F18" s="31">
        <v>271500</v>
      </c>
      <c r="G18" s="32">
        <v>0</v>
      </c>
      <c r="H18" s="27">
        <f>F18+G18</f>
        <v>271500</v>
      </c>
      <c r="I18" s="32">
        <v>0</v>
      </c>
      <c r="J18" s="27">
        <f>H18</f>
        <v>271500</v>
      </c>
      <c r="K18" s="31">
        <v>0</v>
      </c>
      <c r="L18" s="110" t="s">
        <v>25</v>
      </c>
    </row>
    <row r="19" spans="1:12" s="35" customFormat="1" ht="15">
      <c r="A19" s="164" t="s">
        <v>15</v>
      </c>
      <c r="B19" s="165"/>
      <c r="C19" s="165"/>
      <c r="D19" s="166"/>
      <c r="E19" s="33"/>
      <c r="F19" s="34">
        <f aca="true" t="shared" si="3" ref="F19:K19">F15</f>
        <v>2152340</v>
      </c>
      <c r="G19" s="34">
        <f t="shared" si="3"/>
        <v>1000</v>
      </c>
      <c r="H19" s="34">
        <f t="shared" si="3"/>
        <v>2153340</v>
      </c>
      <c r="I19" s="34">
        <f t="shared" si="3"/>
        <v>0</v>
      </c>
      <c r="J19" s="34">
        <f t="shared" si="3"/>
        <v>2153340</v>
      </c>
      <c r="K19" s="34">
        <f t="shared" si="3"/>
        <v>0</v>
      </c>
      <c r="L19" s="89"/>
    </row>
    <row r="20" spans="1:12" s="36" customFormat="1" ht="15">
      <c r="A20" s="158" t="s">
        <v>38</v>
      </c>
      <c r="B20" s="159"/>
      <c r="C20" s="151"/>
      <c r="D20" s="151"/>
      <c r="E20" s="151"/>
      <c r="F20" s="151"/>
      <c r="G20" s="151"/>
      <c r="H20" s="151"/>
      <c r="I20" s="151"/>
      <c r="J20" s="151"/>
      <c r="K20" s="151"/>
      <c r="L20" s="152"/>
    </row>
    <row r="21" spans="1:12" s="136" customFormat="1" ht="15">
      <c r="A21" s="137">
        <v>600</v>
      </c>
      <c r="B21" s="138"/>
      <c r="C21" s="144"/>
      <c r="D21" s="139"/>
      <c r="E21" s="139" t="s">
        <v>91</v>
      </c>
      <c r="F21" s="141">
        <f aca="true" t="shared" si="4" ref="F21:K21">F22</f>
        <v>5680</v>
      </c>
      <c r="G21" s="141">
        <f t="shared" si="4"/>
        <v>0</v>
      </c>
      <c r="H21" s="141">
        <f t="shared" si="4"/>
        <v>5680</v>
      </c>
      <c r="I21" s="141">
        <f t="shared" si="4"/>
        <v>0</v>
      </c>
      <c r="J21" s="141">
        <f t="shared" si="4"/>
        <v>0</v>
      </c>
      <c r="K21" s="141">
        <f t="shared" si="4"/>
        <v>5680</v>
      </c>
      <c r="L21" s="139"/>
    </row>
    <row r="22" spans="1:12" s="36" customFormat="1" ht="54" customHeight="1">
      <c r="A22" s="135"/>
      <c r="B22" s="142"/>
      <c r="C22" s="143">
        <v>60014</v>
      </c>
      <c r="D22" s="140">
        <v>2710</v>
      </c>
      <c r="E22" s="145" t="s">
        <v>92</v>
      </c>
      <c r="F22" s="27">
        <v>5680</v>
      </c>
      <c r="G22" s="27">
        <v>0</v>
      </c>
      <c r="H22" s="27">
        <f>F22+G22</f>
        <v>5680</v>
      </c>
      <c r="I22" s="27">
        <v>0</v>
      </c>
      <c r="J22" s="27">
        <v>0</v>
      </c>
      <c r="K22" s="27">
        <f>H22</f>
        <v>5680</v>
      </c>
      <c r="L22" s="148" t="s">
        <v>94</v>
      </c>
    </row>
    <row r="23" spans="1:12" s="15" customFormat="1" ht="62.25" customHeight="1">
      <c r="A23" s="11">
        <v>754</v>
      </c>
      <c r="B23" s="11"/>
      <c r="C23" s="11"/>
      <c r="D23" s="11"/>
      <c r="E23" s="37" t="s">
        <v>13</v>
      </c>
      <c r="F23" s="38">
        <f aca="true" t="shared" si="5" ref="F23:K23">SUM(F24:F27)</f>
        <v>6045</v>
      </c>
      <c r="G23" s="38">
        <f t="shared" si="5"/>
        <v>0</v>
      </c>
      <c r="H23" s="38">
        <f t="shared" si="5"/>
        <v>6045</v>
      </c>
      <c r="I23" s="38">
        <f t="shared" si="5"/>
        <v>0</v>
      </c>
      <c r="J23" s="38">
        <f t="shared" si="5"/>
        <v>0</v>
      </c>
      <c r="K23" s="38">
        <f t="shared" si="5"/>
        <v>6045</v>
      </c>
      <c r="L23" s="90"/>
    </row>
    <row r="24" spans="1:12" ht="26.25">
      <c r="A24" s="17"/>
      <c r="B24" s="17"/>
      <c r="C24" s="17">
        <v>75405</v>
      </c>
      <c r="D24" s="17">
        <v>3000</v>
      </c>
      <c r="E24" s="40" t="s">
        <v>65</v>
      </c>
      <c r="F24" s="41">
        <v>800</v>
      </c>
      <c r="G24" s="42">
        <v>0</v>
      </c>
      <c r="H24" s="42">
        <f>F24+G24</f>
        <v>800</v>
      </c>
      <c r="I24" s="42">
        <v>0</v>
      </c>
      <c r="J24" s="41">
        <v>0</v>
      </c>
      <c r="K24" s="42">
        <f>H24</f>
        <v>800</v>
      </c>
      <c r="L24" s="112" t="s">
        <v>66</v>
      </c>
    </row>
    <row r="25" spans="1:12" ht="52.5">
      <c r="A25" s="29"/>
      <c r="B25" s="29"/>
      <c r="C25" s="43">
        <v>75406</v>
      </c>
      <c r="D25" s="43">
        <v>3000</v>
      </c>
      <c r="E25" s="48" t="s">
        <v>67</v>
      </c>
      <c r="F25" s="41">
        <v>2000</v>
      </c>
      <c r="G25" s="42">
        <v>0</v>
      </c>
      <c r="H25" s="42">
        <f>F25+G25</f>
        <v>2000</v>
      </c>
      <c r="I25" s="42">
        <v>0</v>
      </c>
      <c r="J25" s="41">
        <v>0</v>
      </c>
      <c r="K25" s="42">
        <f>H25</f>
        <v>2000</v>
      </c>
      <c r="L25" s="112" t="s">
        <v>68</v>
      </c>
    </row>
    <row r="26" spans="1:12" ht="39">
      <c r="A26" s="29"/>
      <c r="B26" s="29"/>
      <c r="C26" s="17">
        <v>75411</v>
      </c>
      <c r="D26" s="17">
        <v>3000</v>
      </c>
      <c r="E26" s="40" t="s">
        <v>77</v>
      </c>
      <c r="F26" s="41">
        <v>2000</v>
      </c>
      <c r="G26" s="42">
        <v>0</v>
      </c>
      <c r="H26" s="42">
        <f>F26+G26</f>
        <v>2000</v>
      </c>
      <c r="I26" s="42">
        <v>0</v>
      </c>
      <c r="J26" s="41">
        <v>0</v>
      </c>
      <c r="K26" s="42">
        <f>H26</f>
        <v>2000</v>
      </c>
      <c r="L26" s="112" t="s">
        <v>78</v>
      </c>
    </row>
    <row r="27" spans="1:12" ht="52.5">
      <c r="A27" s="43"/>
      <c r="B27" s="43"/>
      <c r="C27" s="17">
        <v>75421</v>
      </c>
      <c r="D27" s="17">
        <v>2710</v>
      </c>
      <c r="E27" s="40" t="s">
        <v>14</v>
      </c>
      <c r="F27" s="41">
        <v>1245</v>
      </c>
      <c r="G27" s="42">
        <v>0</v>
      </c>
      <c r="H27" s="42">
        <f>F27+G27</f>
        <v>1245</v>
      </c>
      <c r="I27" s="42">
        <v>0</v>
      </c>
      <c r="J27" s="41">
        <v>0</v>
      </c>
      <c r="K27" s="42">
        <f>H27</f>
        <v>1245</v>
      </c>
      <c r="L27" s="112" t="s">
        <v>64</v>
      </c>
    </row>
    <row r="28" spans="1:12" s="15" customFormat="1" ht="15">
      <c r="A28" s="11">
        <v>801</v>
      </c>
      <c r="B28" s="11"/>
      <c r="C28" s="11"/>
      <c r="D28" s="11"/>
      <c r="E28" s="37" t="s">
        <v>41</v>
      </c>
      <c r="F28" s="38">
        <f aca="true" t="shared" si="6" ref="F28:K28">F29+F30+F31</f>
        <v>40180</v>
      </c>
      <c r="G28" s="38">
        <f t="shared" si="6"/>
        <v>0</v>
      </c>
      <c r="H28" s="38">
        <f t="shared" si="6"/>
        <v>40180</v>
      </c>
      <c r="I28" s="38">
        <f t="shared" si="6"/>
        <v>0</v>
      </c>
      <c r="J28" s="38">
        <f t="shared" si="6"/>
        <v>0</v>
      </c>
      <c r="K28" s="38">
        <f t="shared" si="6"/>
        <v>40180</v>
      </c>
      <c r="L28" s="90"/>
    </row>
    <row r="29" spans="1:12" s="15" customFormat="1" ht="92.25">
      <c r="A29" s="99"/>
      <c r="B29" s="99"/>
      <c r="C29" s="44">
        <v>80110</v>
      </c>
      <c r="D29" s="44">
        <v>2710</v>
      </c>
      <c r="E29" s="45" t="s">
        <v>51</v>
      </c>
      <c r="F29" s="46">
        <v>10000</v>
      </c>
      <c r="G29" s="47">
        <v>0</v>
      </c>
      <c r="H29" s="47">
        <f>F29+G29</f>
        <v>10000</v>
      </c>
      <c r="I29" s="47">
        <v>0</v>
      </c>
      <c r="J29" s="46">
        <v>0</v>
      </c>
      <c r="K29" s="47">
        <f>F29</f>
        <v>10000</v>
      </c>
      <c r="L29" s="113" t="s">
        <v>80</v>
      </c>
    </row>
    <row r="30" spans="1:12" ht="92.25">
      <c r="A30" s="29"/>
      <c r="B30" s="29"/>
      <c r="C30" s="44">
        <v>80110</v>
      </c>
      <c r="D30" s="44">
        <v>2710</v>
      </c>
      <c r="E30" s="45" t="s">
        <v>51</v>
      </c>
      <c r="F30" s="46">
        <v>24180</v>
      </c>
      <c r="G30" s="47">
        <v>0</v>
      </c>
      <c r="H30" s="47">
        <f>F30+G30</f>
        <v>24180</v>
      </c>
      <c r="I30" s="47">
        <v>0</v>
      </c>
      <c r="J30" s="46">
        <v>0</v>
      </c>
      <c r="K30" s="47">
        <f>H30</f>
        <v>24180</v>
      </c>
      <c r="L30" s="113" t="s">
        <v>79</v>
      </c>
    </row>
    <row r="31" spans="1:12" ht="26.25">
      <c r="A31" s="43"/>
      <c r="B31" s="43"/>
      <c r="C31" s="43">
        <v>80113</v>
      </c>
      <c r="D31" s="43">
        <v>2310</v>
      </c>
      <c r="E31" s="48" t="s">
        <v>55</v>
      </c>
      <c r="F31" s="49">
        <v>6000</v>
      </c>
      <c r="G31" s="49">
        <v>0</v>
      </c>
      <c r="H31" s="47">
        <f>F31+G31</f>
        <v>6000</v>
      </c>
      <c r="I31" s="49">
        <v>0</v>
      </c>
      <c r="J31" s="49">
        <v>0</v>
      </c>
      <c r="K31" s="49">
        <f>H31</f>
        <v>6000</v>
      </c>
      <c r="L31" s="114" t="s">
        <v>62</v>
      </c>
    </row>
    <row r="32" spans="1:12" s="36" customFormat="1" ht="15">
      <c r="A32" s="161" t="s">
        <v>15</v>
      </c>
      <c r="B32" s="162"/>
      <c r="C32" s="162"/>
      <c r="D32" s="163"/>
      <c r="E32" s="50"/>
      <c r="F32" s="51">
        <f aca="true" t="shared" si="7" ref="F32:K32">F23+F28+F21</f>
        <v>51905</v>
      </c>
      <c r="G32" s="51">
        <f t="shared" si="7"/>
        <v>0</v>
      </c>
      <c r="H32" s="51">
        <f t="shared" si="7"/>
        <v>51905</v>
      </c>
      <c r="I32" s="51">
        <f t="shared" si="7"/>
        <v>0</v>
      </c>
      <c r="J32" s="51">
        <f t="shared" si="7"/>
        <v>0</v>
      </c>
      <c r="K32" s="51">
        <f t="shared" si="7"/>
        <v>51905</v>
      </c>
      <c r="L32" s="91"/>
    </row>
    <row r="33" spans="1:13" s="36" customFormat="1" ht="15">
      <c r="A33" s="158" t="s">
        <v>47</v>
      </c>
      <c r="B33" s="159"/>
      <c r="C33" s="159"/>
      <c r="D33" s="159"/>
      <c r="E33" s="160"/>
      <c r="F33" s="51">
        <f aca="true" t="shared" si="8" ref="F33:K33">F13+F19+F32</f>
        <v>2440375</v>
      </c>
      <c r="G33" s="51">
        <f t="shared" si="8"/>
        <v>1000</v>
      </c>
      <c r="H33" s="51">
        <f t="shared" si="8"/>
        <v>2441375</v>
      </c>
      <c r="I33" s="51">
        <f t="shared" si="8"/>
        <v>236130</v>
      </c>
      <c r="J33" s="51">
        <f t="shared" si="8"/>
        <v>2153340</v>
      </c>
      <c r="K33" s="51">
        <f t="shared" si="8"/>
        <v>51905</v>
      </c>
      <c r="L33" s="92"/>
      <c r="M33" s="123">
        <f>I33+J33+K33-H33</f>
        <v>0</v>
      </c>
    </row>
    <row r="34" spans="1:13" ht="15">
      <c r="A34" s="153" t="s">
        <v>11</v>
      </c>
      <c r="B34" s="154"/>
      <c r="C34" s="151"/>
      <c r="D34" s="151"/>
      <c r="E34" s="151"/>
      <c r="F34" s="151"/>
      <c r="G34" s="151"/>
      <c r="H34" s="151"/>
      <c r="I34" s="151"/>
      <c r="J34" s="151"/>
      <c r="K34" s="151"/>
      <c r="L34" s="152"/>
      <c r="M34" s="78">
        <f>F33+G33-H33</f>
        <v>0</v>
      </c>
    </row>
    <row r="35" spans="1:12" ht="15">
      <c r="A35" s="158" t="s">
        <v>12</v>
      </c>
      <c r="B35" s="159"/>
      <c r="C35" s="151"/>
      <c r="D35" s="151"/>
      <c r="E35" s="151"/>
      <c r="F35" s="151"/>
      <c r="G35" s="151"/>
      <c r="H35" s="151"/>
      <c r="I35" s="151"/>
      <c r="J35" s="151"/>
      <c r="K35" s="151"/>
      <c r="L35" s="152"/>
    </row>
    <row r="36" spans="1:12" ht="27.75" customHeight="1">
      <c r="A36" s="58">
        <v>750</v>
      </c>
      <c r="B36" s="58"/>
      <c r="C36" s="58"/>
      <c r="D36" s="59"/>
      <c r="E36" s="98" t="s">
        <v>35</v>
      </c>
      <c r="F36" s="60">
        <f aca="true" t="shared" si="9" ref="F36:K36">F37</f>
        <v>5000</v>
      </c>
      <c r="G36" s="60">
        <f t="shared" si="9"/>
        <v>0</v>
      </c>
      <c r="H36" s="60">
        <f t="shared" si="9"/>
        <v>5000</v>
      </c>
      <c r="I36" s="60">
        <f t="shared" si="9"/>
        <v>0</v>
      </c>
      <c r="J36" s="60">
        <f t="shared" si="9"/>
        <v>0</v>
      </c>
      <c r="K36" s="60">
        <f t="shared" si="9"/>
        <v>5000</v>
      </c>
      <c r="L36" s="94"/>
    </row>
    <row r="37" spans="1:12" ht="26.25">
      <c r="A37" s="61"/>
      <c r="B37" s="61"/>
      <c r="C37" s="17">
        <v>75095</v>
      </c>
      <c r="D37" s="62">
        <v>2810</v>
      </c>
      <c r="E37" s="63" t="s">
        <v>30</v>
      </c>
      <c r="F37" s="27">
        <v>5000</v>
      </c>
      <c r="G37" s="27">
        <v>0</v>
      </c>
      <c r="H37" s="27">
        <f>F37+G37</f>
        <v>5000</v>
      </c>
      <c r="I37" s="27">
        <v>0</v>
      </c>
      <c r="J37" s="28">
        <v>0</v>
      </c>
      <c r="K37" s="27">
        <f>H37</f>
        <v>5000</v>
      </c>
      <c r="L37" s="111" t="s">
        <v>61</v>
      </c>
    </row>
    <row r="38" spans="1:12" ht="30">
      <c r="A38" s="100">
        <v>754</v>
      </c>
      <c r="B38" s="100"/>
      <c r="C38" s="58"/>
      <c r="D38" s="59"/>
      <c r="E38" s="98" t="s">
        <v>13</v>
      </c>
      <c r="F38" s="60">
        <f aca="true" t="shared" si="10" ref="F38:K38">F39</f>
        <v>6000</v>
      </c>
      <c r="G38" s="60">
        <f t="shared" si="10"/>
        <v>0</v>
      </c>
      <c r="H38" s="60">
        <f t="shared" si="10"/>
        <v>6000</v>
      </c>
      <c r="I38" s="60">
        <f t="shared" si="10"/>
        <v>0</v>
      </c>
      <c r="J38" s="60">
        <f t="shared" si="10"/>
        <v>0</v>
      </c>
      <c r="K38" s="60">
        <f t="shared" si="10"/>
        <v>6000</v>
      </c>
      <c r="L38" s="101"/>
    </row>
    <row r="39" spans="1:12" ht="26.25">
      <c r="A39" s="146"/>
      <c r="B39" s="146"/>
      <c r="C39" s="17">
        <v>75412</v>
      </c>
      <c r="D39" s="147">
        <v>2820</v>
      </c>
      <c r="E39" s="18" t="s">
        <v>81</v>
      </c>
      <c r="F39" s="27">
        <v>6000</v>
      </c>
      <c r="G39" s="27">
        <v>0</v>
      </c>
      <c r="H39" s="27">
        <f>F39+G39</f>
        <v>6000</v>
      </c>
      <c r="I39" s="27">
        <v>0</v>
      </c>
      <c r="J39" s="28">
        <v>0</v>
      </c>
      <c r="K39" s="27">
        <f>H39</f>
        <v>6000</v>
      </c>
      <c r="L39" s="111" t="s">
        <v>82</v>
      </c>
    </row>
    <row r="40" spans="1:12" s="15" customFormat="1" ht="15">
      <c r="A40" s="11">
        <v>801</v>
      </c>
      <c r="B40" s="11"/>
      <c r="C40" s="11"/>
      <c r="D40" s="11"/>
      <c r="E40" s="37" t="s">
        <v>26</v>
      </c>
      <c r="F40" s="38">
        <f aca="true" t="shared" si="11" ref="F40:K40">SUM(F41:F63)</f>
        <v>3000268</v>
      </c>
      <c r="G40" s="38">
        <f t="shared" si="11"/>
        <v>0</v>
      </c>
      <c r="H40" s="38">
        <f t="shared" si="11"/>
        <v>3000268</v>
      </c>
      <c r="I40" s="38">
        <f t="shared" si="11"/>
        <v>0</v>
      </c>
      <c r="J40" s="38">
        <f t="shared" si="11"/>
        <v>3000268</v>
      </c>
      <c r="K40" s="38">
        <f t="shared" si="11"/>
        <v>0</v>
      </c>
      <c r="L40" s="90"/>
    </row>
    <row r="41" spans="1:12" ht="52.5">
      <c r="A41" s="39"/>
      <c r="B41" s="39"/>
      <c r="C41" s="17">
        <v>80101</v>
      </c>
      <c r="D41" s="44">
        <v>2540</v>
      </c>
      <c r="E41" s="40" t="s">
        <v>27</v>
      </c>
      <c r="F41" s="41">
        <v>288783</v>
      </c>
      <c r="G41" s="41">
        <v>0</v>
      </c>
      <c r="H41" s="41">
        <f>F41+G41</f>
        <v>288783</v>
      </c>
      <c r="I41" s="41">
        <v>0</v>
      </c>
      <c r="J41" s="41">
        <f>H41</f>
        <v>288783</v>
      </c>
      <c r="K41" s="42">
        <v>0</v>
      </c>
      <c r="L41" s="115" t="s">
        <v>56</v>
      </c>
    </row>
    <row r="42" spans="1:12" ht="26.25">
      <c r="A42" s="29"/>
      <c r="B42" s="29"/>
      <c r="C42" s="17">
        <v>80101</v>
      </c>
      <c r="D42" s="44">
        <v>2540</v>
      </c>
      <c r="E42" s="40" t="s">
        <v>27</v>
      </c>
      <c r="F42" s="41">
        <v>14000</v>
      </c>
      <c r="G42" s="41">
        <v>0</v>
      </c>
      <c r="H42" s="41">
        <f>F42+G42</f>
        <v>14000</v>
      </c>
      <c r="I42" s="41">
        <v>0</v>
      </c>
      <c r="J42" s="41">
        <f>H42</f>
        <v>14000</v>
      </c>
      <c r="K42" s="64">
        <v>0</v>
      </c>
      <c r="L42" s="115" t="s">
        <v>89</v>
      </c>
    </row>
    <row r="43" spans="1:12" ht="39">
      <c r="A43" s="29"/>
      <c r="B43" s="29"/>
      <c r="C43" s="43">
        <v>80101</v>
      </c>
      <c r="D43" s="104">
        <v>2590</v>
      </c>
      <c r="E43" s="40" t="s">
        <v>27</v>
      </c>
      <c r="F43" s="41">
        <v>490261</v>
      </c>
      <c r="G43" s="41">
        <v>0</v>
      </c>
      <c r="H43" s="41">
        <f aca="true" t="shared" si="12" ref="H43:H63">F43+G43</f>
        <v>490261</v>
      </c>
      <c r="I43" s="41">
        <v>0</v>
      </c>
      <c r="J43" s="41">
        <f aca="true" t="shared" si="13" ref="J43:J63">H43</f>
        <v>490261</v>
      </c>
      <c r="K43" s="64">
        <v>0</v>
      </c>
      <c r="L43" s="115" t="s">
        <v>57</v>
      </c>
    </row>
    <row r="44" spans="1:12" ht="39">
      <c r="A44" s="29"/>
      <c r="B44" s="29"/>
      <c r="C44" s="17">
        <v>80101</v>
      </c>
      <c r="D44" s="44">
        <v>2590</v>
      </c>
      <c r="E44" s="40" t="s">
        <v>27</v>
      </c>
      <c r="F44" s="41">
        <v>345069</v>
      </c>
      <c r="G44" s="41">
        <v>0</v>
      </c>
      <c r="H44" s="41">
        <f t="shared" si="12"/>
        <v>345069</v>
      </c>
      <c r="I44" s="41">
        <v>0</v>
      </c>
      <c r="J44" s="41">
        <f t="shared" si="13"/>
        <v>345069</v>
      </c>
      <c r="K44" s="42">
        <v>0</v>
      </c>
      <c r="L44" s="115" t="s">
        <v>49</v>
      </c>
    </row>
    <row r="45" spans="1:12" ht="39">
      <c r="A45" s="29"/>
      <c r="B45" s="29"/>
      <c r="C45" s="43">
        <v>80101</v>
      </c>
      <c r="D45" s="104">
        <v>2590</v>
      </c>
      <c r="E45" s="48" t="s">
        <v>27</v>
      </c>
      <c r="F45" s="49">
        <v>425822</v>
      </c>
      <c r="G45" s="49">
        <v>0</v>
      </c>
      <c r="H45" s="41">
        <f t="shared" si="12"/>
        <v>425822</v>
      </c>
      <c r="I45" s="41">
        <v>0</v>
      </c>
      <c r="J45" s="41">
        <f t="shared" si="13"/>
        <v>425822</v>
      </c>
      <c r="K45" s="65">
        <v>0</v>
      </c>
      <c r="L45" s="114" t="s">
        <v>50</v>
      </c>
    </row>
    <row r="46" spans="1:12" ht="68.25" customHeight="1">
      <c r="A46" s="29"/>
      <c r="B46" s="29"/>
      <c r="C46" s="43">
        <v>80101</v>
      </c>
      <c r="D46" s="104">
        <v>2590</v>
      </c>
      <c r="E46" s="48" t="s">
        <v>27</v>
      </c>
      <c r="F46" s="49">
        <v>417827</v>
      </c>
      <c r="G46" s="49">
        <v>0</v>
      </c>
      <c r="H46" s="41">
        <f t="shared" si="12"/>
        <v>417827</v>
      </c>
      <c r="I46" s="49">
        <v>0</v>
      </c>
      <c r="J46" s="41">
        <f t="shared" si="13"/>
        <v>417827</v>
      </c>
      <c r="K46" s="65">
        <v>0</v>
      </c>
      <c r="L46" s="114" t="s">
        <v>40</v>
      </c>
    </row>
    <row r="47" spans="1:12" ht="68.25" customHeight="1">
      <c r="A47" s="29"/>
      <c r="B47" s="29"/>
      <c r="C47" s="43">
        <v>80101</v>
      </c>
      <c r="D47" s="104">
        <v>2590</v>
      </c>
      <c r="E47" s="48" t="s">
        <v>27</v>
      </c>
      <c r="F47" s="49">
        <v>46000</v>
      </c>
      <c r="G47" s="49">
        <v>0</v>
      </c>
      <c r="H47" s="41">
        <f t="shared" si="12"/>
        <v>46000</v>
      </c>
      <c r="I47" s="49">
        <v>0</v>
      </c>
      <c r="J47" s="41">
        <f t="shared" si="13"/>
        <v>46000</v>
      </c>
      <c r="K47" s="65">
        <v>0</v>
      </c>
      <c r="L47" s="114" t="s">
        <v>89</v>
      </c>
    </row>
    <row r="48" spans="1:14" ht="39">
      <c r="A48" s="29"/>
      <c r="B48" s="29"/>
      <c r="C48" s="43">
        <v>80103</v>
      </c>
      <c r="D48" s="104">
        <v>2540</v>
      </c>
      <c r="E48" s="48" t="s">
        <v>28</v>
      </c>
      <c r="F48" s="49">
        <v>22923</v>
      </c>
      <c r="G48" s="49">
        <v>0</v>
      </c>
      <c r="H48" s="41">
        <f t="shared" si="12"/>
        <v>22923</v>
      </c>
      <c r="I48" s="41">
        <v>0</v>
      </c>
      <c r="J48" s="41">
        <f t="shared" si="13"/>
        <v>22923</v>
      </c>
      <c r="K48" s="65">
        <v>0</v>
      </c>
      <c r="L48" s="115" t="s">
        <v>29</v>
      </c>
      <c r="N48" s="68"/>
    </row>
    <row r="49" spans="1:14" ht="47.25" customHeight="1">
      <c r="A49" s="29"/>
      <c r="B49" s="29"/>
      <c r="C49" s="43">
        <v>80103</v>
      </c>
      <c r="D49" s="104">
        <v>2540</v>
      </c>
      <c r="E49" s="48" t="s">
        <v>28</v>
      </c>
      <c r="F49" s="49">
        <v>2000</v>
      </c>
      <c r="G49" s="49">
        <v>0</v>
      </c>
      <c r="H49" s="41">
        <f t="shared" si="12"/>
        <v>2000</v>
      </c>
      <c r="I49" s="49">
        <v>0</v>
      </c>
      <c r="J49" s="41">
        <f t="shared" si="13"/>
        <v>2000</v>
      </c>
      <c r="K49" s="65">
        <v>0</v>
      </c>
      <c r="L49" s="115" t="s">
        <v>89</v>
      </c>
      <c r="N49" s="128"/>
    </row>
    <row r="50" spans="1:14" ht="45.75" customHeight="1">
      <c r="A50" s="29"/>
      <c r="B50" s="29"/>
      <c r="C50" s="43">
        <v>80103</v>
      </c>
      <c r="D50" s="104">
        <v>2540</v>
      </c>
      <c r="E50" s="48" t="s">
        <v>28</v>
      </c>
      <c r="F50" s="49">
        <v>18000</v>
      </c>
      <c r="G50" s="49">
        <v>0</v>
      </c>
      <c r="H50" s="41">
        <f t="shared" si="12"/>
        <v>18000</v>
      </c>
      <c r="I50" s="49">
        <v>0</v>
      </c>
      <c r="J50" s="41">
        <f t="shared" si="13"/>
        <v>18000</v>
      </c>
      <c r="K50" s="65">
        <v>0</v>
      </c>
      <c r="L50" s="115" t="s">
        <v>89</v>
      </c>
      <c r="N50" s="128"/>
    </row>
    <row r="51" spans="1:12" ht="39">
      <c r="A51" s="43"/>
      <c r="B51" s="43"/>
      <c r="C51" s="43">
        <v>80103</v>
      </c>
      <c r="D51" s="104">
        <v>2590</v>
      </c>
      <c r="E51" s="48" t="s">
        <v>28</v>
      </c>
      <c r="F51" s="49">
        <v>61892</v>
      </c>
      <c r="G51" s="49">
        <v>0</v>
      </c>
      <c r="H51" s="41">
        <f t="shared" si="12"/>
        <v>61892</v>
      </c>
      <c r="I51" s="49">
        <v>0</v>
      </c>
      <c r="J51" s="41">
        <f t="shared" si="13"/>
        <v>61892</v>
      </c>
      <c r="K51" s="49">
        <v>0</v>
      </c>
      <c r="L51" s="115" t="s">
        <v>74</v>
      </c>
    </row>
    <row r="52" spans="1:12" ht="52.5">
      <c r="A52" s="29"/>
      <c r="B52" s="29"/>
      <c r="C52" s="43">
        <v>80103</v>
      </c>
      <c r="D52" s="131">
        <v>2590</v>
      </c>
      <c r="E52" s="40" t="s">
        <v>28</v>
      </c>
      <c r="F52" s="41">
        <v>40751</v>
      </c>
      <c r="G52" s="41">
        <v>0</v>
      </c>
      <c r="H52" s="41">
        <f t="shared" si="12"/>
        <v>40751</v>
      </c>
      <c r="I52" s="41">
        <v>0</v>
      </c>
      <c r="J52" s="41">
        <f t="shared" si="13"/>
        <v>40751</v>
      </c>
      <c r="K52" s="64">
        <v>0</v>
      </c>
      <c r="L52" s="115" t="s">
        <v>45</v>
      </c>
    </row>
    <row r="53" spans="1:12" ht="39">
      <c r="A53" s="29"/>
      <c r="B53" s="29"/>
      <c r="C53" s="17">
        <v>80103</v>
      </c>
      <c r="D53" s="54">
        <v>2590</v>
      </c>
      <c r="E53" s="40" t="s">
        <v>28</v>
      </c>
      <c r="F53" s="41">
        <v>40751</v>
      </c>
      <c r="G53" s="41">
        <v>0</v>
      </c>
      <c r="H53" s="41">
        <f t="shared" si="12"/>
        <v>40751</v>
      </c>
      <c r="I53" s="41">
        <v>0</v>
      </c>
      <c r="J53" s="41">
        <f t="shared" si="13"/>
        <v>40751</v>
      </c>
      <c r="K53" s="69">
        <v>0</v>
      </c>
      <c r="L53" s="115" t="s">
        <v>52</v>
      </c>
    </row>
    <row r="54" spans="1:12" ht="39">
      <c r="A54" s="29"/>
      <c r="B54" s="29"/>
      <c r="C54" s="17">
        <v>80103</v>
      </c>
      <c r="D54" s="130">
        <v>2590</v>
      </c>
      <c r="E54" s="40" t="s">
        <v>28</v>
      </c>
      <c r="F54" s="41">
        <v>81503</v>
      </c>
      <c r="G54" s="41">
        <v>0</v>
      </c>
      <c r="H54" s="41">
        <f t="shared" si="12"/>
        <v>81503</v>
      </c>
      <c r="I54" s="41">
        <v>0</v>
      </c>
      <c r="J54" s="41">
        <f t="shared" si="13"/>
        <v>81503</v>
      </c>
      <c r="K54" s="69">
        <v>0</v>
      </c>
      <c r="L54" s="115" t="s">
        <v>53</v>
      </c>
    </row>
    <row r="55" spans="1:12" ht="39">
      <c r="A55" s="29"/>
      <c r="B55" s="29"/>
      <c r="C55" s="104">
        <v>80104</v>
      </c>
      <c r="D55" s="105">
        <v>2540</v>
      </c>
      <c r="E55" s="45" t="s">
        <v>42</v>
      </c>
      <c r="F55" s="46">
        <v>259880</v>
      </c>
      <c r="G55" s="46">
        <v>0</v>
      </c>
      <c r="H55" s="41">
        <f t="shared" si="12"/>
        <v>259880</v>
      </c>
      <c r="I55" s="46">
        <v>0</v>
      </c>
      <c r="J55" s="41">
        <f t="shared" si="13"/>
        <v>259880</v>
      </c>
      <c r="K55" s="103">
        <v>0</v>
      </c>
      <c r="L55" s="117" t="s">
        <v>54</v>
      </c>
    </row>
    <row r="56" spans="1:12" ht="26.25">
      <c r="A56" s="29"/>
      <c r="B56" s="29"/>
      <c r="C56" s="104">
        <v>80104</v>
      </c>
      <c r="D56" s="105">
        <v>2540</v>
      </c>
      <c r="E56" s="106" t="s">
        <v>42</v>
      </c>
      <c r="F56" s="107">
        <v>40000</v>
      </c>
      <c r="G56" s="107">
        <v>0</v>
      </c>
      <c r="H56" s="41">
        <f t="shared" si="12"/>
        <v>40000</v>
      </c>
      <c r="I56" s="107">
        <v>0</v>
      </c>
      <c r="J56" s="41">
        <f t="shared" si="13"/>
        <v>40000</v>
      </c>
      <c r="K56" s="129">
        <v>0</v>
      </c>
      <c r="L56" s="118" t="s">
        <v>89</v>
      </c>
    </row>
    <row r="57" spans="1:12" ht="42" customHeight="1">
      <c r="A57" s="29"/>
      <c r="B57" s="29"/>
      <c r="C57" s="104">
        <v>80106</v>
      </c>
      <c r="D57" s="105">
        <v>2540</v>
      </c>
      <c r="E57" s="106" t="s">
        <v>70</v>
      </c>
      <c r="F57" s="107">
        <v>6000</v>
      </c>
      <c r="G57" s="107">
        <v>0</v>
      </c>
      <c r="H57" s="41">
        <f t="shared" si="12"/>
        <v>6000</v>
      </c>
      <c r="I57" s="107">
        <v>0</v>
      </c>
      <c r="J57" s="41">
        <f t="shared" si="13"/>
        <v>6000</v>
      </c>
      <c r="K57" s="129">
        <v>0</v>
      </c>
      <c r="L57" s="118" t="s">
        <v>89</v>
      </c>
    </row>
    <row r="58" spans="1:12" ht="81" customHeight="1">
      <c r="A58" s="29"/>
      <c r="B58" s="29"/>
      <c r="C58" s="43">
        <v>80106</v>
      </c>
      <c r="D58" s="105">
        <v>2540</v>
      </c>
      <c r="E58" s="48" t="s">
        <v>70</v>
      </c>
      <c r="F58" s="49">
        <v>34118</v>
      </c>
      <c r="G58" s="49">
        <v>0</v>
      </c>
      <c r="H58" s="41">
        <f t="shared" si="12"/>
        <v>34118</v>
      </c>
      <c r="I58" s="49">
        <v>0</v>
      </c>
      <c r="J58" s="41">
        <f t="shared" si="13"/>
        <v>34118</v>
      </c>
      <c r="K58" s="71">
        <v>0</v>
      </c>
      <c r="L58" s="114" t="s">
        <v>43</v>
      </c>
    </row>
    <row r="59" spans="1:12" ht="52.5">
      <c r="A59" s="29"/>
      <c r="B59" s="29"/>
      <c r="C59" s="17">
        <v>80106</v>
      </c>
      <c r="D59" s="130">
        <v>2540</v>
      </c>
      <c r="E59" s="48" t="s">
        <v>70</v>
      </c>
      <c r="F59" s="41">
        <v>31985</v>
      </c>
      <c r="G59" s="41">
        <v>0</v>
      </c>
      <c r="H59" s="41">
        <f t="shared" si="12"/>
        <v>31985</v>
      </c>
      <c r="I59" s="41">
        <v>0</v>
      </c>
      <c r="J59" s="41">
        <f t="shared" si="13"/>
        <v>31985</v>
      </c>
      <c r="K59" s="69">
        <v>0</v>
      </c>
      <c r="L59" s="115" t="s">
        <v>71</v>
      </c>
    </row>
    <row r="60" spans="1:12" ht="52.5">
      <c r="A60" s="29"/>
      <c r="B60" s="29"/>
      <c r="C60" s="43">
        <v>80106</v>
      </c>
      <c r="D60" s="105">
        <v>2540</v>
      </c>
      <c r="E60" s="48" t="s">
        <v>70</v>
      </c>
      <c r="F60" s="49">
        <v>31985</v>
      </c>
      <c r="G60" s="49">
        <v>0</v>
      </c>
      <c r="H60" s="41">
        <f t="shared" si="12"/>
        <v>31985</v>
      </c>
      <c r="I60" s="41">
        <v>0</v>
      </c>
      <c r="J60" s="41">
        <f t="shared" si="13"/>
        <v>31985</v>
      </c>
      <c r="K60" s="71">
        <v>0</v>
      </c>
      <c r="L60" s="114" t="s">
        <v>44</v>
      </c>
    </row>
    <row r="61" spans="1:12" ht="39">
      <c r="A61" s="43"/>
      <c r="B61" s="43"/>
      <c r="C61" s="104">
        <v>80110</v>
      </c>
      <c r="D61" s="131">
        <v>2540</v>
      </c>
      <c r="E61" s="106" t="s">
        <v>51</v>
      </c>
      <c r="F61" s="107">
        <v>38046</v>
      </c>
      <c r="G61" s="122">
        <v>0</v>
      </c>
      <c r="H61" s="41">
        <f t="shared" si="12"/>
        <v>38046</v>
      </c>
      <c r="I61" s="47">
        <v>0</v>
      </c>
      <c r="J61" s="41">
        <f t="shared" si="13"/>
        <v>38046</v>
      </c>
      <c r="K61" s="108">
        <v>0</v>
      </c>
      <c r="L61" s="118" t="s">
        <v>75</v>
      </c>
    </row>
    <row r="62" spans="1:12" ht="120">
      <c r="A62" s="29"/>
      <c r="B62" s="29"/>
      <c r="C62" s="104">
        <v>80149</v>
      </c>
      <c r="D62" s="131">
        <v>2590</v>
      </c>
      <c r="E62" s="106" t="s">
        <v>87</v>
      </c>
      <c r="F62" s="107">
        <v>76671</v>
      </c>
      <c r="G62" s="122">
        <v>0</v>
      </c>
      <c r="H62" s="41">
        <f t="shared" si="12"/>
        <v>76671</v>
      </c>
      <c r="I62" s="47">
        <v>0</v>
      </c>
      <c r="J62" s="41">
        <f t="shared" si="13"/>
        <v>76671</v>
      </c>
      <c r="K62" s="108">
        <v>0</v>
      </c>
      <c r="L62" s="114" t="s">
        <v>74</v>
      </c>
    </row>
    <row r="63" spans="1:12" ht="165">
      <c r="A63" s="43"/>
      <c r="B63" s="43"/>
      <c r="C63" s="104">
        <v>80150</v>
      </c>
      <c r="D63" s="105">
        <v>2590</v>
      </c>
      <c r="E63" s="106" t="s">
        <v>88</v>
      </c>
      <c r="F63" s="107">
        <v>186001</v>
      </c>
      <c r="G63" s="122">
        <v>0</v>
      </c>
      <c r="H63" s="41">
        <f t="shared" si="12"/>
        <v>186001</v>
      </c>
      <c r="I63" s="47">
        <v>0</v>
      </c>
      <c r="J63" s="41">
        <f t="shared" si="13"/>
        <v>186001</v>
      </c>
      <c r="K63" s="108">
        <v>0</v>
      </c>
      <c r="L63" s="115" t="s">
        <v>57</v>
      </c>
    </row>
    <row r="64" spans="1:12" s="15" customFormat="1" ht="27" customHeight="1">
      <c r="A64" s="11">
        <v>851</v>
      </c>
      <c r="B64" s="11"/>
      <c r="C64" s="11"/>
      <c r="D64" s="52"/>
      <c r="E64" s="53" t="s">
        <v>17</v>
      </c>
      <c r="F64" s="72">
        <f aca="true" t="shared" si="14" ref="F64:K64">F65+F66+F68+F69+F67</f>
        <v>78000</v>
      </c>
      <c r="G64" s="72">
        <f t="shared" si="14"/>
        <v>0</v>
      </c>
      <c r="H64" s="72">
        <f t="shared" si="14"/>
        <v>78000</v>
      </c>
      <c r="I64" s="72">
        <f t="shared" si="14"/>
        <v>0</v>
      </c>
      <c r="J64" s="72">
        <f t="shared" si="14"/>
        <v>0</v>
      </c>
      <c r="K64" s="72">
        <f t="shared" si="14"/>
        <v>78000</v>
      </c>
      <c r="L64" s="93"/>
    </row>
    <row r="65" spans="1:12" ht="39">
      <c r="A65" s="39"/>
      <c r="B65" s="39"/>
      <c r="C65" s="17">
        <v>85149</v>
      </c>
      <c r="D65" s="17">
        <v>2820</v>
      </c>
      <c r="E65" s="18" t="s">
        <v>31</v>
      </c>
      <c r="F65" s="27">
        <v>14000</v>
      </c>
      <c r="G65" s="19">
        <v>0</v>
      </c>
      <c r="H65" s="19">
        <f>F65+G65</f>
        <v>14000</v>
      </c>
      <c r="I65" s="9">
        <v>0</v>
      </c>
      <c r="J65" s="8">
        <v>0</v>
      </c>
      <c r="K65" s="27">
        <f>H65</f>
        <v>14000</v>
      </c>
      <c r="L65" s="111" t="s">
        <v>58</v>
      </c>
    </row>
    <row r="66" spans="1:12" ht="39">
      <c r="A66" s="29"/>
      <c r="B66" s="29"/>
      <c r="C66" s="43">
        <v>85149</v>
      </c>
      <c r="D66" s="70">
        <v>2820</v>
      </c>
      <c r="E66" s="125" t="s">
        <v>31</v>
      </c>
      <c r="F66" s="82">
        <v>0</v>
      </c>
      <c r="G66" s="82">
        <v>0</v>
      </c>
      <c r="H66" s="19">
        <f>F66+G66</f>
        <v>0</v>
      </c>
      <c r="I66" s="83">
        <v>0</v>
      </c>
      <c r="J66" s="83">
        <v>0</v>
      </c>
      <c r="K66" s="27">
        <f>H66</f>
        <v>0</v>
      </c>
      <c r="L66" s="134" t="s">
        <v>90</v>
      </c>
    </row>
    <row r="67" spans="1:12" ht="39">
      <c r="A67" s="29"/>
      <c r="B67" s="29"/>
      <c r="C67" s="43">
        <v>85149</v>
      </c>
      <c r="D67" s="70">
        <v>2820</v>
      </c>
      <c r="E67" s="125" t="s">
        <v>31</v>
      </c>
      <c r="F67" s="82">
        <v>40500</v>
      </c>
      <c r="G67" s="82">
        <v>0</v>
      </c>
      <c r="H67" s="19">
        <f>F67+G67</f>
        <v>40500</v>
      </c>
      <c r="I67" s="83">
        <v>0</v>
      </c>
      <c r="J67" s="83">
        <v>0</v>
      </c>
      <c r="K67" s="27">
        <f>H67</f>
        <v>40500</v>
      </c>
      <c r="L67" s="115" t="s">
        <v>69</v>
      </c>
    </row>
    <row r="68" spans="1:19" ht="52.5">
      <c r="A68" s="29"/>
      <c r="B68" s="29"/>
      <c r="C68" s="17">
        <v>85154</v>
      </c>
      <c r="D68" s="17">
        <v>2820</v>
      </c>
      <c r="E68" s="48" t="s">
        <v>18</v>
      </c>
      <c r="F68" s="41">
        <v>7000</v>
      </c>
      <c r="G68" s="41">
        <v>0</v>
      </c>
      <c r="H68" s="19">
        <f>F68+G68</f>
        <v>7000</v>
      </c>
      <c r="I68" s="41">
        <v>0</v>
      </c>
      <c r="J68" s="41">
        <v>0</v>
      </c>
      <c r="K68" s="27">
        <f>H68</f>
        <v>7000</v>
      </c>
      <c r="L68" s="115" t="s">
        <v>72</v>
      </c>
      <c r="S68" s="5">
        <v>5000</v>
      </c>
    </row>
    <row r="69" spans="1:20" ht="26.25">
      <c r="A69" s="29"/>
      <c r="B69" s="29"/>
      <c r="C69" s="29">
        <v>85154</v>
      </c>
      <c r="D69" s="29">
        <v>2820</v>
      </c>
      <c r="E69" s="66" t="s">
        <v>18</v>
      </c>
      <c r="F69" s="67">
        <v>16500</v>
      </c>
      <c r="G69" s="67">
        <v>0</v>
      </c>
      <c r="H69" s="19">
        <f>F69+G69</f>
        <v>16500</v>
      </c>
      <c r="I69" s="67">
        <v>0</v>
      </c>
      <c r="J69" s="67">
        <v>0</v>
      </c>
      <c r="K69" s="27">
        <f>H69</f>
        <v>16500</v>
      </c>
      <c r="L69" s="116" t="s">
        <v>73</v>
      </c>
      <c r="S69" s="5">
        <v>7245</v>
      </c>
      <c r="T69" s="5">
        <f>S66+S68+S69</f>
        <v>12245</v>
      </c>
    </row>
    <row r="70" spans="1:12" s="15" customFormat="1" ht="22.5" customHeight="1">
      <c r="A70" s="11">
        <v>852</v>
      </c>
      <c r="B70" s="11"/>
      <c r="C70" s="11"/>
      <c r="D70" s="12"/>
      <c r="E70" s="53" t="s">
        <v>32</v>
      </c>
      <c r="F70" s="72">
        <f aca="true" t="shared" si="15" ref="F70:K70">F71+F72+F73</f>
        <v>23000</v>
      </c>
      <c r="G70" s="72">
        <f t="shared" si="15"/>
        <v>0</v>
      </c>
      <c r="H70" s="72">
        <f t="shared" si="15"/>
        <v>23000</v>
      </c>
      <c r="I70" s="72">
        <f t="shared" si="15"/>
        <v>0</v>
      </c>
      <c r="J70" s="72">
        <f t="shared" si="15"/>
        <v>0</v>
      </c>
      <c r="K70" s="72">
        <f t="shared" si="15"/>
        <v>23000</v>
      </c>
      <c r="L70" s="93"/>
    </row>
    <row r="71" spans="1:12" s="15" customFormat="1" ht="92.25">
      <c r="A71" s="102"/>
      <c r="B71" s="102"/>
      <c r="C71" s="44">
        <v>85295</v>
      </c>
      <c r="D71" s="54">
        <v>2820</v>
      </c>
      <c r="E71" s="40" t="s">
        <v>16</v>
      </c>
      <c r="F71" s="56">
        <v>8000</v>
      </c>
      <c r="G71" s="55">
        <v>0</v>
      </c>
      <c r="H71" s="56">
        <f>F71+G71</f>
        <v>8000</v>
      </c>
      <c r="I71" s="56">
        <v>0</v>
      </c>
      <c r="J71" s="56">
        <v>0</v>
      </c>
      <c r="K71" s="109">
        <f>H71</f>
        <v>8000</v>
      </c>
      <c r="L71" s="119" t="s">
        <v>83</v>
      </c>
    </row>
    <row r="72" spans="1:12" ht="39">
      <c r="A72" s="29"/>
      <c r="B72" s="29"/>
      <c r="C72" s="17">
        <v>85295</v>
      </c>
      <c r="D72" s="17">
        <v>2820</v>
      </c>
      <c r="E72" s="40" t="s">
        <v>16</v>
      </c>
      <c r="F72" s="41">
        <v>0</v>
      </c>
      <c r="G72" s="41">
        <v>0</v>
      </c>
      <c r="H72" s="56">
        <f>F72+G72</f>
        <v>0</v>
      </c>
      <c r="I72" s="41">
        <v>0</v>
      </c>
      <c r="J72" s="41">
        <v>0</v>
      </c>
      <c r="K72" s="109">
        <f>H72</f>
        <v>0</v>
      </c>
      <c r="L72" s="115" t="s">
        <v>69</v>
      </c>
    </row>
    <row r="73" spans="1:12" ht="39">
      <c r="A73" s="29"/>
      <c r="B73" s="29"/>
      <c r="C73" s="29">
        <v>85295</v>
      </c>
      <c r="D73" s="29">
        <v>2820</v>
      </c>
      <c r="E73" s="40" t="s">
        <v>16</v>
      </c>
      <c r="F73" s="67">
        <v>15000</v>
      </c>
      <c r="G73" s="67">
        <v>0</v>
      </c>
      <c r="H73" s="132">
        <f>F73+G73</f>
        <v>15000</v>
      </c>
      <c r="I73" s="67">
        <v>0</v>
      </c>
      <c r="J73" s="67">
        <v>0</v>
      </c>
      <c r="K73" s="133">
        <f>H73</f>
        <v>15000</v>
      </c>
      <c r="L73" s="134" t="s">
        <v>90</v>
      </c>
    </row>
    <row r="74" spans="1:20" s="15" customFormat="1" ht="30">
      <c r="A74" s="11">
        <v>921</v>
      </c>
      <c r="B74" s="11"/>
      <c r="C74" s="11"/>
      <c r="D74" s="11"/>
      <c r="E74" s="37" t="s">
        <v>19</v>
      </c>
      <c r="F74" s="38">
        <f aca="true" t="shared" si="16" ref="F74:K74">F75</f>
        <v>300000</v>
      </c>
      <c r="G74" s="38">
        <f t="shared" si="16"/>
        <v>0</v>
      </c>
      <c r="H74" s="38">
        <f t="shared" si="16"/>
        <v>300000</v>
      </c>
      <c r="I74" s="38">
        <f t="shared" si="16"/>
        <v>0</v>
      </c>
      <c r="J74" s="38">
        <f t="shared" si="16"/>
        <v>0</v>
      </c>
      <c r="K74" s="38">
        <f t="shared" si="16"/>
        <v>300000</v>
      </c>
      <c r="L74" s="120"/>
      <c r="S74" s="15">
        <v>2423767</v>
      </c>
      <c r="T74" s="15" t="e">
        <f>#REF!+S74</f>
        <v>#REF!</v>
      </c>
    </row>
    <row r="75" spans="1:20" ht="39">
      <c r="A75" s="17"/>
      <c r="B75" s="17"/>
      <c r="C75" s="17">
        <v>92120</v>
      </c>
      <c r="D75" s="17">
        <v>2720</v>
      </c>
      <c r="E75" s="40" t="s">
        <v>46</v>
      </c>
      <c r="F75" s="41">
        <v>300000</v>
      </c>
      <c r="G75" s="41">
        <v>0</v>
      </c>
      <c r="H75" s="41">
        <f>F75+G75</f>
        <v>300000</v>
      </c>
      <c r="I75" s="41">
        <v>0</v>
      </c>
      <c r="J75" s="41">
        <v>0</v>
      </c>
      <c r="K75" s="69">
        <f>H75</f>
        <v>300000</v>
      </c>
      <c r="L75" s="115" t="s">
        <v>59</v>
      </c>
      <c r="S75" s="5">
        <v>263687</v>
      </c>
      <c r="T75" s="5" t="e">
        <f>T74+S75</f>
        <v>#REF!</v>
      </c>
    </row>
    <row r="76" spans="1:20" s="15" customFormat="1" ht="15">
      <c r="A76" s="11">
        <v>926</v>
      </c>
      <c r="B76" s="11"/>
      <c r="C76" s="11"/>
      <c r="D76" s="11"/>
      <c r="E76" s="37" t="s">
        <v>33</v>
      </c>
      <c r="F76" s="38">
        <f aca="true" t="shared" si="17" ref="F76:K76">F78+F77</f>
        <v>212000</v>
      </c>
      <c r="G76" s="38">
        <f t="shared" si="17"/>
        <v>0</v>
      </c>
      <c r="H76" s="38">
        <f t="shared" si="17"/>
        <v>212000</v>
      </c>
      <c r="I76" s="38">
        <f t="shared" si="17"/>
        <v>0</v>
      </c>
      <c r="J76" s="38">
        <f t="shared" si="17"/>
        <v>0</v>
      </c>
      <c r="K76" s="38">
        <f t="shared" si="17"/>
        <v>212000</v>
      </c>
      <c r="L76" s="120"/>
      <c r="S76" s="15">
        <v>37000</v>
      </c>
      <c r="T76" s="15" t="e">
        <f>T75+S76</f>
        <v>#REF!</v>
      </c>
    </row>
    <row r="77" spans="1:12" s="57" customFormat="1" ht="66">
      <c r="A77" s="99"/>
      <c r="B77" s="99"/>
      <c r="C77" s="44">
        <v>92605</v>
      </c>
      <c r="D77" s="44">
        <v>2810</v>
      </c>
      <c r="E77" s="40" t="s">
        <v>34</v>
      </c>
      <c r="F77" s="46">
        <v>13000</v>
      </c>
      <c r="G77" s="46">
        <v>0</v>
      </c>
      <c r="H77" s="46">
        <f>F77+G77</f>
        <v>13000</v>
      </c>
      <c r="I77" s="46">
        <v>0</v>
      </c>
      <c r="J77" s="46">
        <v>0</v>
      </c>
      <c r="K77" s="46">
        <f>H77</f>
        <v>13000</v>
      </c>
      <c r="L77" s="114" t="s">
        <v>60</v>
      </c>
    </row>
    <row r="78" spans="1:20" ht="66">
      <c r="A78" s="43"/>
      <c r="B78" s="43"/>
      <c r="C78" s="17">
        <v>92605</v>
      </c>
      <c r="D78" s="17">
        <v>2820</v>
      </c>
      <c r="E78" s="40" t="s">
        <v>34</v>
      </c>
      <c r="F78" s="41">
        <v>199000</v>
      </c>
      <c r="G78" s="41">
        <v>0</v>
      </c>
      <c r="H78" s="41">
        <f>F78+G78</f>
        <v>199000</v>
      </c>
      <c r="I78" s="41">
        <v>0</v>
      </c>
      <c r="J78" s="41">
        <v>0</v>
      </c>
      <c r="K78" s="46">
        <f>H78</f>
        <v>199000</v>
      </c>
      <c r="L78" s="114" t="s">
        <v>60</v>
      </c>
      <c r="S78" s="5">
        <v>1904788</v>
      </c>
      <c r="T78" s="5" t="e">
        <f>T76+S78</f>
        <v>#REF!</v>
      </c>
    </row>
    <row r="79" spans="1:20" s="75" customFormat="1" ht="15">
      <c r="A79" s="164" t="s">
        <v>15</v>
      </c>
      <c r="B79" s="165"/>
      <c r="C79" s="165"/>
      <c r="D79" s="166"/>
      <c r="E79" s="73"/>
      <c r="F79" s="74">
        <f aca="true" t="shared" si="18" ref="F79:K79">F36+F38+F40+F64+F70+F74+F76</f>
        <v>3624268</v>
      </c>
      <c r="G79" s="74">
        <f t="shared" si="18"/>
        <v>0</v>
      </c>
      <c r="H79" s="74">
        <f t="shared" si="18"/>
        <v>3624268</v>
      </c>
      <c r="I79" s="74">
        <f t="shared" si="18"/>
        <v>0</v>
      </c>
      <c r="J79" s="74">
        <f t="shared" si="18"/>
        <v>3000268</v>
      </c>
      <c r="K79" s="74">
        <f t="shared" si="18"/>
        <v>624000</v>
      </c>
      <c r="L79" s="95"/>
      <c r="M79" s="124">
        <f>F79+G79-H79</f>
        <v>0</v>
      </c>
      <c r="S79" s="75">
        <v>210000</v>
      </c>
      <c r="T79" s="75" t="e">
        <f>T78+S79</f>
        <v>#REF!</v>
      </c>
    </row>
    <row r="80" spans="1:14" ht="15" customHeight="1">
      <c r="A80" s="158" t="s">
        <v>48</v>
      </c>
      <c r="B80" s="159"/>
      <c r="C80" s="159"/>
      <c r="D80" s="159"/>
      <c r="E80" s="160"/>
      <c r="F80" s="76">
        <f aca="true" t="shared" si="19" ref="F80:K80">F79</f>
        <v>3624268</v>
      </c>
      <c r="G80" s="76">
        <f t="shared" si="19"/>
        <v>0</v>
      </c>
      <c r="H80" s="76">
        <f t="shared" si="19"/>
        <v>3624268</v>
      </c>
      <c r="I80" s="76">
        <f t="shared" si="19"/>
        <v>0</v>
      </c>
      <c r="J80" s="76">
        <f t="shared" si="19"/>
        <v>3000268</v>
      </c>
      <c r="K80" s="76">
        <f t="shared" si="19"/>
        <v>624000</v>
      </c>
      <c r="L80" s="96"/>
      <c r="M80" s="78">
        <f>I80+J80+K80-H80</f>
        <v>0</v>
      </c>
      <c r="N80" s="57"/>
    </row>
    <row r="81" spans="1:15" ht="23.25" customHeight="1">
      <c r="A81" s="172" t="s">
        <v>39</v>
      </c>
      <c r="B81" s="173"/>
      <c r="C81" s="173"/>
      <c r="D81" s="173"/>
      <c r="E81" s="174"/>
      <c r="F81" s="77">
        <f aca="true" t="shared" si="20" ref="F81:K81">F33+F80</f>
        <v>6064643</v>
      </c>
      <c r="G81" s="77">
        <f t="shared" si="20"/>
        <v>1000</v>
      </c>
      <c r="H81" s="77">
        <f t="shared" si="20"/>
        <v>6065643</v>
      </c>
      <c r="I81" s="77">
        <f t="shared" si="20"/>
        <v>236130</v>
      </c>
      <c r="J81" s="77">
        <f t="shared" si="20"/>
        <v>5153608</v>
      </c>
      <c r="K81" s="77">
        <f t="shared" si="20"/>
        <v>675905</v>
      </c>
      <c r="L81" s="97"/>
      <c r="M81" s="78">
        <f>I81+J81+K81-H81</f>
        <v>0</v>
      </c>
      <c r="N81" s="57"/>
      <c r="O81" s="78">
        <f>F81+G81-H81</f>
        <v>0</v>
      </c>
    </row>
    <row r="82" spans="13:15" ht="15">
      <c r="M82" s="78">
        <f>F81+G81-H81</f>
        <v>0</v>
      </c>
      <c r="O82" s="78">
        <f>I81+J81+K81-H81</f>
        <v>0</v>
      </c>
    </row>
  </sheetData>
  <sheetProtection selectLockedCells="1" selectUnlockedCells="1"/>
  <mergeCells count="25">
    <mergeCell ref="A81:E81"/>
    <mergeCell ref="I7:K7"/>
    <mergeCell ref="L7:L8"/>
    <mergeCell ref="A13:D13"/>
    <mergeCell ref="A35:L35"/>
    <mergeCell ref="A79:D79"/>
    <mergeCell ref="A14:L14"/>
    <mergeCell ref="G7:G8"/>
    <mergeCell ref="H7:H8"/>
    <mergeCell ref="A80:E80"/>
    <mergeCell ref="J1:L1"/>
    <mergeCell ref="E7:E8"/>
    <mergeCell ref="J2:L2"/>
    <mergeCell ref="A7:A8"/>
    <mergeCell ref="C7:C8"/>
    <mergeCell ref="D7:D8"/>
    <mergeCell ref="A10:L10"/>
    <mergeCell ref="A34:L34"/>
    <mergeCell ref="F7:F8"/>
    <mergeCell ref="A5:L5"/>
    <mergeCell ref="A20:L20"/>
    <mergeCell ref="A33:E33"/>
    <mergeCell ref="A9:L9"/>
    <mergeCell ref="A32:D32"/>
    <mergeCell ref="A19:D19"/>
  </mergeCells>
  <printOptions/>
  <pageMargins left="0.16" right="0.25" top="0.37" bottom="0.28" header="0.22" footer="0.16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2015-06-08T12:56:31Z</cp:lastPrinted>
  <dcterms:created xsi:type="dcterms:W3CDTF">2009-12-15T09:20:58Z</dcterms:created>
  <dcterms:modified xsi:type="dcterms:W3CDTF">2015-06-09T08:34:51Z</dcterms:modified>
  <cp:category/>
  <cp:version/>
  <cp:contentType/>
  <cp:contentStatus/>
</cp:coreProperties>
</file>