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<sst xmlns="http://schemas.openxmlformats.org/spreadsheetml/2006/main" count="159" uniqueCount="120">
  <si>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</si>
  <si>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</si>
  <si>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</si>
  <si>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</si>
  <si>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</si>
  <si>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</si>
  <si>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</si>
  <si>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</si>
  <si>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</si>
  <si>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</si>
  <si>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</si>
  <si>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</si>
  <si>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</si>
  <si>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</si>
  <si>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</si>
  <si>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</si>
  <si>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</si>
  <si>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</si>
  <si>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</si>
  <si>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</si>
  <si>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</si>
  <si>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</si>
  <si>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</si>
  <si>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</si>
  <si>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</si>
  <si>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</si>
  <si>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</si>
  <si>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</si>
  <si>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</si>
  <si>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</si>
  <si>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</si>
  <si>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</si>
  <si>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</si>
  <si>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</si>
  <si>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</si>
  <si>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</si>
  <si>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</si>
  <si>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</si>
  <si>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</si>
  <si>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</si>
  <si>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</si>
  <si>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</si>
  <si>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</si>
  <si>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</si>
  <si>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</si>
  <si>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</si>
  <si>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</si>
  <si>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</si>
  <si>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</si>
  <si>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</si>
  <si>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</si>
  <si>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</si>
  <si>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</si>
  <si>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</si>
  <si>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</si>
  <si>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</si>
  <si>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</si>
  <si>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</si>
  <si>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</si>
  <si>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</si>
  <si>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</si>
  <si>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</si>
  <si>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</si>
  <si>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</si>
  <si>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</si>
  <si>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</si>
  <si>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</si>
  <si>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</si>
  <si>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</si>
  <si>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</si>
  <si>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</si>
  <si>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</si>
  <si>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Ogólnopolski turniej ,,Bezpieczeństwo w Ruchu Drogowym"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</si>
  <si>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</si>
  <si>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</si>
  <si>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</si>
  <si>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</si>
  <si>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Konkurs grantowy na realizację projektów i zajęć pozalekcyjnych</t>
  </si>
  <si>
    <t>Dotacja -Fundacja Równi Choć Różni "O" w Pławnicy</t>
  </si>
  <si>
    <t>Dopłata do subwencji oświatowej dla Gimnazjum Nr 1 Bystrzyca Kł.dla Powiatu Kłodzkiego</t>
  </si>
  <si>
    <t>Towarzystwo Miłośników Gorzanowa-Gimnazjum</t>
  </si>
  <si>
    <t>Zestawienie planowanych dotacji udzielanych z budżetu gminy Bystrzyca Kłodzka na 2014 rok</t>
  </si>
  <si>
    <t>010</t>
  </si>
  <si>
    <t>Rolnictwo i Łowiectwo</t>
  </si>
  <si>
    <t>01041</t>
  </si>
  <si>
    <t>Program rozwoju obszarów wiejskich</t>
  </si>
  <si>
    <t>Biblioteka-projekt Biblioteka lokalne centrum informacji, wiedzy i edukacji społeczności lokalnej</t>
  </si>
  <si>
    <t>plan przed zmianą</t>
  </si>
  <si>
    <t>zmiana planu</t>
  </si>
  <si>
    <t>plan po zmianie</t>
  </si>
  <si>
    <t>Prowadzenie świetlicy środowiskowej</t>
  </si>
  <si>
    <t>Rehabilitacja dzieci niepełnosprawnych</t>
  </si>
  <si>
    <t>Dotacja na prowadzenie świetlicy środowiskowej-konkurs</t>
  </si>
  <si>
    <t>konkurs rehabilitacja dzieci niepełnosprawnych</t>
  </si>
  <si>
    <t>dotacja podmiotowa</t>
  </si>
  <si>
    <t>Kompleksowy remont elewacji budynku</t>
  </si>
  <si>
    <t>Latające Muzeum</t>
  </si>
  <si>
    <t>Modernizacja wystawy historia niecenia ognia</t>
  </si>
  <si>
    <t>Dotacja podmiotowa</t>
  </si>
  <si>
    <t>Remont toalet WOK Stary Waliszów</t>
  </si>
  <si>
    <t>proporzec dla Straży Granicznej</t>
  </si>
  <si>
    <t>Bystrzyckie Towarzystwo Górskie-Organizacja imprezy Dni Turystyki Ziemi Bystrzyckiej-Obchody  Światowego Dnia Turystyki</t>
  </si>
  <si>
    <t>PTTK Międzygórze-odnowienie oznakowania turystycznego-szlaków pieszych w reginie Gór Bystrzyckich</t>
  </si>
  <si>
    <t>Ochotnicze straże pożarne</t>
  </si>
  <si>
    <t>OSP Poręba zakup umundurowania</t>
  </si>
  <si>
    <t>OSP St.Łomnica zakup umundurowania</t>
  </si>
  <si>
    <t>OSP N.Waliszów zakup umundurowania</t>
  </si>
  <si>
    <t>Towarzystwo Miłośników Gorzanowa-wyposażenie szkół w podręczniki</t>
  </si>
  <si>
    <t>Waliszowskie Stowarzyszenie Edukacyjne-wyposażenie szkół w podręczniki</t>
  </si>
  <si>
    <t>Stowarzyszenie Stara Łomnica Dzieciom-wyposażenie szkół w podręczniki</t>
  </si>
  <si>
    <t>Gospodarka komunalna i ochrona środowiska</t>
  </si>
  <si>
    <t>Utrzymanie zieleni w  miastach i gminach</t>
  </si>
  <si>
    <t>Fundacja EkoRozwoju- odwrócenie trendu zanikania zadrzewień liniowych-stworzenie lokalnego programu zadrzewieniowego dla Gminy</t>
  </si>
  <si>
    <t>Fundacja EkoRozwoju</t>
  </si>
  <si>
    <t>Fundacja Równi Choć Różni Szkoła w Pławnicy-wyposażenie szkół w podręczniki</t>
  </si>
  <si>
    <t>Stowarzyszenie Kleks -wyposażenie szkół w podręczniki</t>
  </si>
  <si>
    <t>dotacja dla OSP Nowy Waliszów</t>
  </si>
  <si>
    <t xml:space="preserve">Burmistrza Bystrzycy Kłodzkiej </t>
  </si>
  <si>
    <t>załącznik nr 4 do zarządzenia nr 0050.360.2014</t>
  </si>
  <si>
    <t>z dnia 30 października 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</si>
</sst>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75" zoomScaleSheetLayoutView="75" zoomScalePageLayoutView="0" workbookViewId="0" topLeftCell="A1">
      <selection activeCell="G88" sqref="G88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7109375" style="1" customWidth="1"/>
    <col min="4" max="4" width="33.28125" style="2" customWidth="1"/>
    <col min="5" max="5" width="15.7109375" style="6" customWidth="1"/>
    <col min="6" max="6" width="14.28125" style="6" customWidth="1"/>
    <col min="7" max="7" width="12.421875" style="6" customWidth="1"/>
    <col min="8" max="8" width="12.7109375" style="6" customWidth="1"/>
    <col min="9" max="9" width="10.7109375" style="6" customWidth="1"/>
    <col min="10" max="10" width="10.140625" style="6" customWidth="1"/>
    <col min="11" max="11" width="18.28125" style="83" customWidth="1"/>
    <col min="12" max="13" width="9.140625" style="5" customWidth="1"/>
    <col min="14" max="14" width="9.28125" style="5" bestFit="1" customWidth="1"/>
    <col min="15" max="17" width="9.140625" style="5" customWidth="1"/>
    <col min="18" max="18" width="9.57421875" style="5" bestFit="1" customWidth="1"/>
    <col min="19" max="19" width="9.28125" style="5" bestFit="1" customWidth="1"/>
    <col min="20" max="16384" width="9.140625" style="5" customWidth="1"/>
  </cols>
  <sheetData>
    <row r="1" spans="5:11" ht="15">
      <c r="E1" s="3"/>
      <c r="F1" s="3"/>
      <c r="G1" s="3"/>
      <c r="H1" s="3"/>
      <c r="I1" s="140" t="s">
        <v>118</v>
      </c>
      <c r="J1" s="141"/>
      <c r="K1" s="141"/>
    </row>
    <row r="2" spans="5:11" ht="15">
      <c r="E2" s="3"/>
      <c r="F2" s="3"/>
      <c r="G2" s="3"/>
      <c r="H2" s="3"/>
      <c r="I2" s="104" t="s">
        <v>117</v>
      </c>
      <c r="J2" s="105"/>
      <c r="K2" s="105"/>
    </row>
    <row r="3" spans="9:11" ht="15">
      <c r="I3" s="140" t="s">
        <v>119</v>
      </c>
      <c r="J3" s="141"/>
      <c r="K3" s="141"/>
    </row>
    <row r="4" spans="9:11" ht="15">
      <c r="I4" s="4"/>
      <c r="J4" s="4"/>
      <c r="K4" s="82"/>
    </row>
    <row r="5" spans="1:11" ht="15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ht="15">
      <c r="D6" s="7"/>
    </row>
    <row r="7" spans="1:11" s="77" customFormat="1" ht="12.75">
      <c r="A7" s="144" t="s">
        <v>0</v>
      </c>
      <c r="B7" s="144" t="s">
        <v>1</v>
      </c>
      <c r="C7" s="144" t="s">
        <v>2</v>
      </c>
      <c r="D7" s="142" t="s">
        <v>3</v>
      </c>
      <c r="E7" s="149" t="s">
        <v>87</v>
      </c>
      <c r="F7" s="149" t="s">
        <v>88</v>
      </c>
      <c r="G7" s="149" t="s">
        <v>89</v>
      </c>
      <c r="H7" s="170" t="s">
        <v>8</v>
      </c>
      <c r="I7" s="171"/>
      <c r="J7" s="172"/>
      <c r="K7" s="173" t="s">
        <v>7</v>
      </c>
    </row>
    <row r="8" spans="1:11" s="77" customFormat="1" ht="12.75">
      <c r="A8" s="145"/>
      <c r="B8" s="145"/>
      <c r="C8" s="145"/>
      <c r="D8" s="143"/>
      <c r="E8" s="145"/>
      <c r="F8" s="150"/>
      <c r="G8" s="150"/>
      <c r="H8" s="78" t="s">
        <v>4</v>
      </c>
      <c r="I8" s="78" t="s">
        <v>5</v>
      </c>
      <c r="J8" s="79" t="s">
        <v>6</v>
      </c>
      <c r="K8" s="174"/>
    </row>
    <row r="9" spans="1:11" ht="15">
      <c r="A9" s="154" t="s">
        <v>9</v>
      </c>
      <c r="B9" s="155"/>
      <c r="C9" s="155"/>
      <c r="D9" s="155"/>
      <c r="E9" s="155"/>
      <c r="F9" s="155"/>
      <c r="G9" s="155"/>
      <c r="H9" s="155"/>
      <c r="I9" s="155"/>
      <c r="J9" s="155"/>
      <c r="K9" s="156"/>
    </row>
    <row r="10" spans="1:11" ht="15">
      <c r="A10" s="178" t="s">
        <v>10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6"/>
    </row>
    <row r="11" spans="1:13" s="15" customFormat="1" ht="15">
      <c r="A11" s="10" t="s">
        <v>36</v>
      </c>
      <c r="B11" s="11"/>
      <c r="C11" s="12"/>
      <c r="D11" s="13" t="s">
        <v>17</v>
      </c>
      <c r="E11" s="14">
        <f aca="true" t="shared" si="0" ref="E11:J11">E12</f>
        <v>305580</v>
      </c>
      <c r="F11" s="14">
        <f t="shared" si="0"/>
        <v>0</v>
      </c>
      <c r="G11" s="14">
        <f t="shared" si="0"/>
        <v>305580</v>
      </c>
      <c r="H11" s="14">
        <f t="shared" si="0"/>
        <v>305580</v>
      </c>
      <c r="I11" s="14">
        <f t="shared" si="0"/>
        <v>0</v>
      </c>
      <c r="J11" s="14">
        <f t="shared" si="0"/>
        <v>0</v>
      </c>
      <c r="K11" s="84"/>
      <c r="M11" s="121">
        <f>H11+I11+J11-G11</f>
        <v>0</v>
      </c>
    </row>
    <row r="12" spans="1:13" ht="41.25">
      <c r="A12" s="16"/>
      <c r="B12" s="17">
        <v>85154</v>
      </c>
      <c r="C12" s="17">
        <v>2650</v>
      </c>
      <c r="D12" s="18" t="s">
        <v>18</v>
      </c>
      <c r="E12" s="19">
        <v>305580</v>
      </c>
      <c r="F12" s="19">
        <v>0</v>
      </c>
      <c r="G12" s="19">
        <f>E12+F12</f>
        <v>305580</v>
      </c>
      <c r="H12" s="19">
        <f>G12</f>
        <v>305580</v>
      </c>
      <c r="I12" s="19">
        <v>0</v>
      </c>
      <c r="J12" s="19">
        <v>0</v>
      </c>
      <c r="K12" s="85" t="s">
        <v>65</v>
      </c>
      <c r="M12" s="121">
        <f aca="true" t="shared" si="1" ref="M12:M92">H12+I12+J12-G12</f>
        <v>0</v>
      </c>
    </row>
    <row r="13" spans="1:13" ht="15">
      <c r="A13" s="157" t="s">
        <v>15</v>
      </c>
      <c r="B13" s="158"/>
      <c r="C13" s="159"/>
      <c r="D13" s="20"/>
      <c r="E13" s="21">
        <f aca="true" t="shared" si="2" ref="E13:J13">E11</f>
        <v>305580</v>
      </c>
      <c r="F13" s="21">
        <f t="shared" si="2"/>
        <v>0</v>
      </c>
      <c r="G13" s="21">
        <f t="shared" si="2"/>
        <v>305580</v>
      </c>
      <c r="H13" s="21">
        <f t="shared" si="2"/>
        <v>305580</v>
      </c>
      <c r="I13" s="21">
        <f t="shared" si="2"/>
        <v>0</v>
      </c>
      <c r="J13" s="21">
        <f t="shared" si="2"/>
        <v>0</v>
      </c>
      <c r="K13" s="86"/>
      <c r="M13" s="121">
        <f t="shared" si="1"/>
        <v>0</v>
      </c>
    </row>
    <row r="14" spans="1:13" ht="15">
      <c r="A14" s="151" t="s">
        <v>37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  <c r="M14" s="121">
        <f t="shared" si="1"/>
        <v>0</v>
      </c>
    </row>
    <row r="15" spans="1:13" s="15" customFormat="1" ht="15">
      <c r="A15" s="106" t="s">
        <v>82</v>
      </c>
      <c r="B15" s="11"/>
      <c r="C15" s="11"/>
      <c r="D15" s="23" t="s">
        <v>83</v>
      </c>
      <c r="E15" s="14">
        <f aca="true" t="shared" si="3" ref="E15:J16">E16</f>
        <v>8060</v>
      </c>
      <c r="F15" s="14">
        <f t="shared" si="3"/>
        <v>0</v>
      </c>
      <c r="G15" s="14">
        <f t="shared" si="3"/>
        <v>8060</v>
      </c>
      <c r="H15" s="14">
        <f t="shared" si="3"/>
        <v>0</v>
      </c>
      <c r="I15" s="14">
        <f t="shared" si="3"/>
        <v>8060</v>
      </c>
      <c r="J15" s="14">
        <f t="shared" si="3"/>
        <v>0</v>
      </c>
      <c r="K15" s="87"/>
      <c r="M15" s="121">
        <f t="shared" si="1"/>
        <v>0</v>
      </c>
    </row>
    <row r="16" spans="1:13" ht="30">
      <c r="A16" s="34"/>
      <c r="B16" s="110" t="s">
        <v>84</v>
      </c>
      <c r="C16" s="17"/>
      <c r="D16" s="18" t="s">
        <v>85</v>
      </c>
      <c r="E16" s="36">
        <f t="shared" si="3"/>
        <v>8060</v>
      </c>
      <c r="F16" s="36">
        <f t="shared" si="3"/>
        <v>0</v>
      </c>
      <c r="G16" s="36">
        <f t="shared" si="3"/>
        <v>8060</v>
      </c>
      <c r="H16" s="36">
        <f t="shared" si="3"/>
        <v>0</v>
      </c>
      <c r="I16" s="36">
        <f t="shared" si="3"/>
        <v>8060</v>
      </c>
      <c r="J16" s="36">
        <f t="shared" si="3"/>
        <v>0</v>
      </c>
      <c r="K16" s="107"/>
      <c r="M16" s="121">
        <f t="shared" si="1"/>
        <v>0</v>
      </c>
    </row>
    <row r="17" spans="1:13" s="54" customFormat="1" ht="60">
      <c r="A17" s="109"/>
      <c r="B17" s="39"/>
      <c r="C17" s="39">
        <v>2489</v>
      </c>
      <c r="D17" s="108" t="s">
        <v>86</v>
      </c>
      <c r="E17" s="53">
        <v>8060</v>
      </c>
      <c r="F17" s="53">
        <v>0</v>
      </c>
      <c r="G17" s="53">
        <f>E17+F17</f>
        <v>8060</v>
      </c>
      <c r="H17" s="53">
        <v>0</v>
      </c>
      <c r="I17" s="53">
        <f>G17</f>
        <v>8060</v>
      </c>
      <c r="J17" s="53">
        <v>0</v>
      </c>
      <c r="K17" s="88" t="s">
        <v>23</v>
      </c>
      <c r="M17" s="121">
        <f t="shared" si="1"/>
        <v>0</v>
      </c>
    </row>
    <row r="18" spans="1:13" s="15" customFormat="1" ht="30">
      <c r="A18" s="22">
        <v>921</v>
      </c>
      <c r="B18" s="11"/>
      <c r="C18" s="11"/>
      <c r="D18" s="23" t="s">
        <v>19</v>
      </c>
      <c r="E18" s="14">
        <f aca="true" t="shared" si="4" ref="E18:J18">E19+E22+E23</f>
        <v>2254068</v>
      </c>
      <c r="F18" s="14">
        <f t="shared" si="4"/>
        <v>0</v>
      </c>
      <c r="G18" s="14">
        <f t="shared" si="4"/>
        <v>2254068</v>
      </c>
      <c r="H18" s="14">
        <f t="shared" si="4"/>
        <v>0</v>
      </c>
      <c r="I18" s="14">
        <f t="shared" si="4"/>
        <v>2254068</v>
      </c>
      <c r="J18" s="14">
        <f t="shared" si="4"/>
        <v>0</v>
      </c>
      <c r="K18" s="87"/>
      <c r="M18" s="121">
        <f t="shared" si="1"/>
        <v>0</v>
      </c>
    </row>
    <row r="19" spans="1:13" ht="27">
      <c r="A19" s="24"/>
      <c r="B19" s="25">
        <v>92109</v>
      </c>
      <c r="C19" s="17">
        <v>2480</v>
      </c>
      <c r="D19" s="26" t="s">
        <v>20</v>
      </c>
      <c r="E19" s="27">
        <f aca="true" t="shared" si="5" ref="E19:J19">E20+E21</f>
        <v>1224623</v>
      </c>
      <c r="F19" s="27">
        <f t="shared" si="5"/>
        <v>0</v>
      </c>
      <c r="G19" s="27">
        <f t="shared" si="5"/>
        <v>1224623</v>
      </c>
      <c r="H19" s="27">
        <f t="shared" si="5"/>
        <v>0</v>
      </c>
      <c r="I19" s="27">
        <f t="shared" si="5"/>
        <v>1224623</v>
      </c>
      <c r="J19" s="27">
        <f t="shared" si="5"/>
        <v>0</v>
      </c>
      <c r="K19" s="88" t="s">
        <v>21</v>
      </c>
      <c r="M19" s="121">
        <f t="shared" si="1"/>
        <v>0</v>
      </c>
    </row>
    <row r="20" spans="1:13" ht="27">
      <c r="A20" s="24"/>
      <c r="B20" s="125"/>
      <c r="C20" s="17">
        <v>2480</v>
      </c>
      <c r="D20" s="26" t="s">
        <v>98</v>
      </c>
      <c r="E20" s="27">
        <v>1194623</v>
      </c>
      <c r="F20" s="27">
        <v>0</v>
      </c>
      <c r="G20" s="27">
        <f>E20+F20</f>
        <v>1194623</v>
      </c>
      <c r="H20" s="27">
        <v>0</v>
      </c>
      <c r="I20" s="27">
        <f>G20</f>
        <v>1194623</v>
      </c>
      <c r="J20" s="27">
        <v>0</v>
      </c>
      <c r="K20" s="88" t="s">
        <v>21</v>
      </c>
      <c r="M20" s="121"/>
    </row>
    <row r="21" spans="1:13" ht="30">
      <c r="A21" s="24"/>
      <c r="B21" s="38"/>
      <c r="C21" s="17">
        <v>2480</v>
      </c>
      <c r="D21" s="124" t="s">
        <v>99</v>
      </c>
      <c r="E21" s="27">
        <v>30000</v>
      </c>
      <c r="F21" s="27">
        <v>0</v>
      </c>
      <c r="G21" s="27">
        <f>E21+F21</f>
        <v>30000</v>
      </c>
      <c r="H21" s="27">
        <v>0</v>
      </c>
      <c r="I21" s="27">
        <f>G21</f>
        <v>30000</v>
      </c>
      <c r="J21" s="27">
        <v>0</v>
      </c>
      <c r="K21" s="88" t="s">
        <v>21</v>
      </c>
      <c r="M21" s="121"/>
    </row>
    <row r="22" spans="1:13" ht="41.25">
      <c r="A22" s="24"/>
      <c r="B22" s="17">
        <v>92116</v>
      </c>
      <c r="C22" s="17">
        <v>2480</v>
      </c>
      <c r="D22" s="26" t="s">
        <v>22</v>
      </c>
      <c r="E22" s="27">
        <v>591000</v>
      </c>
      <c r="F22" s="27">
        <v>0</v>
      </c>
      <c r="G22" s="27">
        <f aca="true" t="shared" si="6" ref="G22:G27">E22+F22</f>
        <v>591000</v>
      </c>
      <c r="H22" s="27">
        <v>0</v>
      </c>
      <c r="I22" s="27">
        <f aca="true" t="shared" si="7" ref="I22:I27">G22</f>
        <v>591000</v>
      </c>
      <c r="J22" s="27">
        <v>0</v>
      </c>
      <c r="K22" s="88" t="s">
        <v>23</v>
      </c>
      <c r="M22" s="121">
        <f t="shared" si="1"/>
        <v>0</v>
      </c>
    </row>
    <row r="23" spans="1:13" ht="27">
      <c r="A23" s="24"/>
      <c r="B23" s="38">
        <v>92118</v>
      </c>
      <c r="C23" s="38"/>
      <c r="D23" s="129" t="s">
        <v>24</v>
      </c>
      <c r="E23" s="80">
        <v>438445</v>
      </c>
      <c r="F23" s="80">
        <v>0</v>
      </c>
      <c r="G23" s="80">
        <f aca="true" t="shared" si="8" ref="E23:J23">G24+G25+G26+G27</f>
        <v>438445</v>
      </c>
      <c r="H23" s="80">
        <f t="shared" si="8"/>
        <v>0</v>
      </c>
      <c r="I23" s="80">
        <f t="shared" si="8"/>
        <v>438445</v>
      </c>
      <c r="J23" s="80">
        <f t="shared" si="8"/>
        <v>0</v>
      </c>
      <c r="K23" s="107" t="s">
        <v>25</v>
      </c>
      <c r="M23" s="121">
        <f t="shared" si="1"/>
        <v>0</v>
      </c>
    </row>
    <row r="24" spans="1:13" ht="27">
      <c r="A24" s="38"/>
      <c r="B24" s="38"/>
      <c r="C24" s="38">
        <v>2480</v>
      </c>
      <c r="D24" s="61" t="s">
        <v>94</v>
      </c>
      <c r="E24" s="27">
        <v>250000</v>
      </c>
      <c r="F24" s="27">
        <v>0</v>
      </c>
      <c r="G24" s="27">
        <f t="shared" si="6"/>
        <v>250000</v>
      </c>
      <c r="H24" s="27">
        <v>0</v>
      </c>
      <c r="I24" s="27">
        <f t="shared" si="7"/>
        <v>250000</v>
      </c>
      <c r="J24" s="27">
        <v>0</v>
      </c>
      <c r="K24" s="107" t="s">
        <v>25</v>
      </c>
      <c r="M24" s="121"/>
    </row>
    <row r="25" spans="1:13" ht="30">
      <c r="A25" s="29"/>
      <c r="B25" s="29"/>
      <c r="C25" s="38">
        <v>2480</v>
      </c>
      <c r="D25" s="126" t="s">
        <v>95</v>
      </c>
      <c r="E25" s="80">
        <v>145351</v>
      </c>
      <c r="F25" s="80">
        <v>0</v>
      </c>
      <c r="G25" s="80">
        <f t="shared" si="6"/>
        <v>145351</v>
      </c>
      <c r="H25" s="80">
        <v>0</v>
      </c>
      <c r="I25" s="30">
        <f t="shared" si="7"/>
        <v>145351</v>
      </c>
      <c r="J25" s="80">
        <v>0</v>
      </c>
      <c r="K25" s="103" t="s">
        <v>25</v>
      </c>
      <c r="M25" s="121"/>
    </row>
    <row r="26" spans="1:13" ht="27">
      <c r="A26" s="24"/>
      <c r="B26" s="29"/>
      <c r="C26" s="17">
        <v>2480</v>
      </c>
      <c r="D26" s="18" t="s">
        <v>96</v>
      </c>
      <c r="E26" s="27">
        <v>12000</v>
      </c>
      <c r="F26" s="27">
        <v>0</v>
      </c>
      <c r="G26" s="27">
        <f t="shared" si="6"/>
        <v>12000</v>
      </c>
      <c r="H26" s="27">
        <v>0</v>
      </c>
      <c r="I26" s="123">
        <f t="shared" si="7"/>
        <v>12000</v>
      </c>
      <c r="J26" s="27">
        <v>0</v>
      </c>
      <c r="K26" s="107" t="s">
        <v>25</v>
      </c>
      <c r="M26" s="121"/>
    </row>
    <row r="27" spans="1:13" ht="30">
      <c r="A27" s="24"/>
      <c r="B27" s="38"/>
      <c r="C27" s="17">
        <v>2480</v>
      </c>
      <c r="D27" s="18" t="s">
        <v>97</v>
      </c>
      <c r="E27" s="27">
        <v>31094</v>
      </c>
      <c r="F27" s="27">
        <v>0</v>
      </c>
      <c r="G27" s="27">
        <f t="shared" si="6"/>
        <v>31094</v>
      </c>
      <c r="H27" s="27">
        <v>0</v>
      </c>
      <c r="I27" s="27">
        <f t="shared" si="7"/>
        <v>31094</v>
      </c>
      <c r="J27" s="27">
        <v>0</v>
      </c>
      <c r="K27" s="85" t="s">
        <v>25</v>
      </c>
      <c r="M27" s="121"/>
    </row>
    <row r="28" spans="1:13" s="120" customFormat="1" ht="15">
      <c r="A28" s="146" t="s">
        <v>15</v>
      </c>
      <c r="B28" s="147"/>
      <c r="C28" s="148"/>
      <c r="D28" s="117"/>
      <c r="E28" s="118">
        <f aca="true" t="shared" si="9" ref="E28:J28">E18+E15</f>
        <v>2262128</v>
      </c>
      <c r="F28" s="118">
        <f t="shared" si="9"/>
        <v>0</v>
      </c>
      <c r="G28" s="118">
        <f t="shared" si="9"/>
        <v>2262128</v>
      </c>
      <c r="H28" s="118">
        <f t="shared" si="9"/>
        <v>0</v>
      </c>
      <c r="I28" s="118">
        <f t="shared" si="9"/>
        <v>2262128</v>
      </c>
      <c r="J28" s="118">
        <f t="shared" si="9"/>
        <v>0</v>
      </c>
      <c r="K28" s="119"/>
      <c r="M28" s="121">
        <f t="shared" si="1"/>
        <v>0</v>
      </c>
    </row>
    <row r="29" spans="1:13" s="31" customFormat="1" ht="15">
      <c r="A29" s="161" t="s">
        <v>38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6"/>
      <c r="M29" s="121">
        <f t="shared" si="1"/>
        <v>0</v>
      </c>
    </row>
    <row r="30" spans="1:13" s="15" customFormat="1" ht="30">
      <c r="A30" s="11">
        <v>754</v>
      </c>
      <c r="B30" s="11"/>
      <c r="C30" s="11"/>
      <c r="D30" s="32" t="s">
        <v>13</v>
      </c>
      <c r="E30" s="33">
        <f aca="true" t="shared" si="10" ref="E30:J30">E31+E32+E33+E34+E36+E35</f>
        <v>7445</v>
      </c>
      <c r="F30" s="33">
        <f t="shared" si="10"/>
        <v>0</v>
      </c>
      <c r="G30" s="33">
        <f t="shared" si="10"/>
        <v>7445</v>
      </c>
      <c r="H30" s="33">
        <f t="shared" si="10"/>
        <v>0</v>
      </c>
      <c r="I30" s="33">
        <f t="shared" si="10"/>
        <v>0</v>
      </c>
      <c r="J30" s="33">
        <f t="shared" si="10"/>
        <v>7445</v>
      </c>
      <c r="K30" s="89"/>
      <c r="M30" s="121">
        <f t="shared" si="1"/>
        <v>0</v>
      </c>
    </row>
    <row r="31" spans="1:13" ht="41.25">
      <c r="A31" s="34"/>
      <c r="B31" s="17">
        <v>75405</v>
      </c>
      <c r="C31" s="17">
        <v>3000</v>
      </c>
      <c r="D31" s="35" t="s">
        <v>67</v>
      </c>
      <c r="E31" s="36">
        <v>800</v>
      </c>
      <c r="F31" s="37">
        <v>0</v>
      </c>
      <c r="G31" s="37">
        <f aca="true" t="shared" si="11" ref="G31:G36">E31+F31</f>
        <v>800</v>
      </c>
      <c r="H31" s="37">
        <v>0</v>
      </c>
      <c r="I31" s="36">
        <v>0</v>
      </c>
      <c r="J31" s="37">
        <f aca="true" t="shared" si="12" ref="J31:J36">G31</f>
        <v>800</v>
      </c>
      <c r="K31" s="90" t="s">
        <v>68</v>
      </c>
      <c r="M31" s="121">
        <f t="shared" si="1"/>
        <v>0</v>
      </c>
    </row>
    <row r="32" spans="1:13" ht="27">
      <c r="A32" s="29"/>
      <c r="B32" s="17">
        <v>75405</v>
      </c>
      <c r="C32" s="17">
        <v>3000</v>
      </c>
      <c r="D32" s="35" t="s">
        <v>67</v>
      </c>
      <c r="E32" s="36">
        <v>1200</v>
      </c>
      <c r="F32" s="37">
        <v>0</v>
      </c>
      <c r="G32" s="37">
        <f t="shared" si="11"/>
        <v>1200</v>
      </c>
      <c r="H32" s="37">
        <v>0</v>
      </c>
      <c r="I32" s="36">
        <v>0</v>
      </c>
      <c r="J32" s="37">
        <f t="shared" si="12"/>
        <v>1200</v>
      </c>
      <c r="K32" s="90" t="s">
        <v>69</v>
      </c>
      <c r="M32" s="121">
        <f t="shared" si="1"/>
        <v>0</v>
      </c>
    </row>
    <row r="33" spans="1:13" ht="69">
      <c r="A33" s="29"/>
      <c r="B33" s="17">
        <v>75405</v>
      </c>
      <c r="C33" s="17">
        <v>3000</v>
      </c>
      <c r="D33" s="35" t="s">
        <v>67</v>
      </c>
      <c r="E33" s="36">
        <v>1000</v>
      </c>
      <c r="F33" s="37">
        <v>0</v>
      </c>
      <c r="G33" s="37">
        <f t="shared" si="11"/>
        <v>1000</v>
      </c>
      <c r="H33" s="37">
        <v>0</v>
      </c>
      <c r="I33" s="36">
        <v>0</v>
      </c>
      <c r="J33" s="37">
        <f t="shared" si="12"/>
        <v>1000</v>
      </c>
      <c r="K33" s="90" t="s">
        <v>72</v>
      </c>
      <c r="M33" s="121">
        <f t="shared" si="1"/>
        <v>0</v>
      </c>
    </row>
    <row r="34" spans="1:13" ht="54.75">
      <c r="A34" s="29"/>
      <c r="B34" s="17">
        <v>75406</v>
      </c>
      <c r="C34" s="17">
        <v>3000</v>
      </c>
      <c r="D34" s="35" t="s">
        <v>70</v>
      </c>
      <c r="E34" s="36">
        <v>2000</v>
      </c>
      <c r="F34" s="37">
        <v>0</v>
      </c>
      <c r="G34" s="37">
        <f t="shared" si="11"/>
        <v>2000</v>
      </c>
      <c r="H34" s="37">
        <v>0</v>
      </c>
      <c r="I34" s="36">
        <v>0</v>
      </c>
      <c r="J34" s="37">
        <f t="shared" si="12"/>
        <v>2000</v>
      </c>
      <c r="K34" s="90" t="s">
        <v>71</v>
      </c>
      <c r="M34" s="121">
        <f t="shared" si="1"/>
        <v>0</v>
      </c>
    </row>
    <row r="35" spans="1:13" ht="27">
      <c r="A35" s="29"/>
      <c r="B35" s="17">
        <v>75412</v>
      </c>
      <c r="C35" s="17">
        <v>2820</v>
      </c>
      <c r="D35" s="35" t="s">
        <v>103</v>
      </c>
      <c r="E35" s="36">
        <v>1200</v>
      </c>
      <c r="F35" s="37">
        <v>0</v>
      </c>
      <c r="G35" s="37">
        <f t="shared" si="11"/>
        <v>1200</v>
      </c>
      <c r="H35" s="37">
        <v>0</v>
      </c>
      <c r="I35" s="36">
        <v>0</v>
      </c>
      <c r="J35" s="37">
        <f t="shared" si="12"/>
        <v>1200</v>
      </c>
      <c r="K35" s="90" t="s">
        <v>116</v>
      </c>
      <c r="M35" s="121">
        <f t="shared" si="1"/>
        <v>0</v>
      </c>
    </row>
    <row r="36" spans="1:13" ht="96">
      <c r="A36" s="38"/>
      <c r="B36" s="17">
        <v>75421</v>
      </c>
      <c r="C36" s="17">
        <v>2710</v>
      </c>
      <c r="D36" s="35" t="s">
        <v>14</v>
      </c>
      <c r="E36" s="36">
        <v>1245</v>
      </c>
      <c r="F36" s="37">
        <v>0</v>
      </c>
      <c r="G36" s="37">
        <f t="shared" si="11"/>
        <v>1245</v>
      </c>
      <c r="H36" s="37">
        <v>0</v>
      </c>
      <c r="I36" s="36">
        <v>0</v>
      </c>
      <c r="J36" s="37">
        <f t="shared" si="12"/>
        <v>1245</v>
      </c>
      <c r="K36" s="90" t="s">
        <v>66</v>
      </c>
      <c r="M36" s="121">
        <f t="shared" si="1"/>
        <v>0</v>
      </c>
    </row>
    <row r="37" spans="1:13" s="15" customFormat="1" ht="15">
      <c r="A37" s="11">
        <v>801</v>
      </c>
      <c r="B37" s="11"/>
      <c r="C37" s="11"/>
      <c r="D37" s="32" t="s">
        <v>43</v>
      </c>
      <c r="E37" s="33">
        <f aca="true" t="shared" si="13" ref="E37:J37">SUM(E38:E39)</f>
        <v>16000</v>
      </c>
      <c r="F37" s="33">
        <f t="shared" si="13"/>
        <v>0</v>
      </c>
      <c r="G37" s="33">
        <f t="shared" si="13"/>
        <v>16000</v>
      </c>
      <c r="H37" s="33">
        <f t="shared" si="13"/>
        <v>0</v>
      </c>
      <c r="I37" s="33">
        <f t="shared" si="13"/>
        <v>0</v>
      </c>
      <c r="J37" s="33">
        <f t="shared" si="13"/>
        <v>16000</v>
      </c>
      <c r="K37" s="89"/>
      <c r="M37" s="121">
        <f t="shared" si="1"/>
        <v>0</v>
      </c>
    </row>
    <row r="38" spans="1:13" ht="96">
      <c r="A38" s="34"/>
      <c r="B38" s="39">
        <v>80110</v>
      </c>
      <c r="C38" s="39">
        <v>2710</v>
      </c>
      <c r="D38" s="40" t="s">
        <v>53</v>
      </c>
      <c r="E38" s="41">
        <v>10000</v>
      </c>
      <c r="F38" s="42">
        <v>0</v>
      </c>
      <c r="G38" s="42">
        <f>E38+F38</f>
        <v>10000</v>
      </c>
      <c r="H38" s="42">
        <v>0</v>
      </c>
      <c r="I38" s="41">
        <v>0</v>
      </c>
      <c r="J38" s="42">
        <f>G38</f>
        <v>10000</v>
      </c>
      <c r="K38" s="91" t="s">
        <v>79</v>
      </c>
      <c r="M38" s="121">
        <f t="shared" si="1"/>
        <v>0</v>
      </c>
    </row>
    <row r="39" spans="1:13" ht="41.25">
      <c r="A39" s="38"/>
      <c r="B39" s="38">
        <v>80113</v>
      </c>
      <c r="C39" s="38">
        <v>2310</v>
      </c>
      <c r="D39" s="43" t="s">
        <v>57</v>
      </c>
      <c r="E39" s="44">
        <v>6000</v>
      </c>
      <c r="F39" s="44">
        <v>0</v>
      </c>
      <c r="G39" s="42">
        <f>E39+F39</f>
        <v>6000</v>
      </c>
      <c r="H39" s="44">
        <v>0</v>
      </c>
      <c r="I39" s="44">
        <v>0</v>
      </c>
      <c r="J39" s="42">
        <f>G39</f>
        <v>6000</v>
      </c>
      <c r="K39" s="92" t="s">
        <v>64</v>
      </c>
      <c r="M39" s="121">
        <f t="shared" si="1"/>
        <v>0</v>
      </c>
    </row>
    <row r="40" spans="1:13" s="31" customFormat="1" ht="15">
      <c r="A40" s="157" t="s">
        <v>15</v>
      </c>
      <c r="B40" s="158"/>
      <c r="C40" s="159"/>
      <c r="D40" s="45"/>
      <c r="E40" s="46">
        <f aca="true" t="shared" si="14" ref="E40:J40">E30+E37</f>
        <v>23445</v>
      </c>
      <c r="F40" s="46">
        <f t="shared" si="14"/>
        <v>0</v>
      </c>
      <c r="G40" s="46">
        <f t="shared" si="14"/>
        <v>23445</v>
      </c>
      <c r="H40" s="46">
        <f t="shared" si="14"/>
        <v>0</v>
      </c>
      <c r="I40" s="46">
        <f t="shared" si="14"/>
        <v>0</v>
      </c>
      <c r="J40" s="46">
        <f t="shared" si="14"/>
        <v>23445</v>
      </c>
      <c r="K40" s="93"/>
      <c r="M40" s="121">
        <f t="shared" si="1"/>
        <v>0</v>
      </c>
    </row>
    <row r="41" spans="1:13" s="113" customFormat="1" ht="15">
      <c r="A41" s="162" t="s">
        <v>49</v>
      </c>
      <c r="B41" s="163"/>
      <c r="C41" s="163"/>
      <c r="D41" s="164"/>
      <c r="E41" s="111">
        <f aca="true" t="shared" si="15" ref="E41:J41">E13+E28+E40</f>
        <v>2591153</v>
      </c>
      <c r="F41" s="111">
        <f t="shared" si="15"/>
        <v>0</v>
      </c>
      <c r="G41" s="111">
        <f t="shared" si="15"/>
        <v>2591153</v>
      </c>
      <c r="H41" s="111">
        <f t="shared" si="15"/>
        <v>305580</v>
      </c>
      <c r="I41" s="111">
        <f t="shared" si="15"/>
        <v>2262128</v>
      </c>
      <c r="J41" s="111">
        <f t="shared" si="15"/>
        <v>23445</v>
      </c>
      <c r="K41" s="112"/>
      <c r="M41" s="121">
        <f t="shared" si="1"/>
        <v>0</v>
      </c>
    </row>
    <row r="42" spans="1:13" ht="15">
      <c r="A42" s="154" t="s">
        <v>11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6"/>
      <c r="M42" s="121">
        <f t="shared" si="1"/>
        <v>0</v>
      </c>
    </row>
    <row r="43" spans="1:13" ht="15">
      <c r="A43" s="161" t="s">
        <v>12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6"/>
      <c r="M43" s="121">
        <f t="shared" si="1"/>
        <v>0</v>
      </c>
    </row>
    <row r="44" spans="1:13" s="15" customFormat="1" ht="15">
      <c r="A44" s="22">
        <v>630</v>
      </c>
      <c r="B44" s="11"/>
      <c r="C44" s="47"/>
      <c r="D44" s="48" t="s">
        <v>40</v>
      </c>
      <c r="E44" s="49">
        <f aca="true" t="shared" si="16" ref="E44:J44">E45+E46</f>
        <v>6000</v>
      </c>
      <c r="F44" s="49">
        <f t="shared" si="16"/>
        <v>0</v>
      </c>
      <c r="G44" s="49">
        <f t="shared" si="16"/>
        <v>6000</v>
      </c>
      <c r="H44" s="49">
        <f t="shared" si="16"/>
        <v>0</v>
      </c>
      <c r="I44" s="49">
        <f t="shared" si="16"/>
        <v>0</v>
      </c>
      <c r="J44" s="49">
        <f t="shared" si="16"/>
        <v>6000</v>
      </c>
      <c r="K44" s="94"/>
      <c r="M44" s="121">
        <f t="shared" si="1"/>
        <v>0</v>
      </c>
    </row>
    <row r="45" spans="1:13" s="54" customFormat="1" ht="142.5" customHeight="1">
      <c r="A45" s="127"/>
      <c r="B45" s="39">
        <v>63003</v>
      </c>
      <c r="C45" s="50">
        <v>2820</v>
      </c>
      <c r="D45" s="51" t="s">
        <v>41</v>
      </c>
      <c r="E45" s="53">
        <v>5000</v>
      </c>
      <c r="F45" s="53">
        <v>0</v>
      </c>
      <c r="G45" s="53">
        <f>E45+F45</f>
        <v>5000</v>
      </c>
      <c r="H45" s="53">
        <v>0</v>
      </c>
      <c r="I45" s="52">
        <v>0</v>
      </c>
      <c r="J45" s="53">
        <f>G45</f>
        <v>5000</v>
      </c>
      <c r="K45" s="95" t="s">
        <v>101</v>
      </c>
      <c r="M45" s="121"/>
    </row>
    <row r="46" spans="1:13" s="54" customFormat="1" ht="96">
      <c r="A46" s="55"/>
      <c r="B46" s="39">
        <v>63003</v>
      </c>
      <c r="C46" s="50">
        <v>2820</v>
      </c>
      <c r="D46" s="51" t="s">
        <v>41</v>
      </c>
      <c r="E46" s="53">
        <v>1000</v>
      </c>
      <c r="F46" s="53">
        <v>0</v>
      </c>
      <c r="G46" s="53">
        <f>E46+F46</f>
        <v>1000</v>
      </c>
      <c r="H46" s="53">
        <v>0</v>
      </c>
      <c r="I46" s="52">
        <v>0</v>
      </c>
      <c r="J46" s="53">
        <f>G46</f>
        <v>1000</v>
      </c>
      <c r="K46" s="95" t="s">
        <v>102</v>
      </c>
      <c r="M46" s="121"/>
    </row>
    <row r="47" spans="1:13" s="54" customFormat="1" ht="30">
      <c r="A47" s="130">
        <v>754</v>
      </c>
      <c r="B47" s="56"/>
      <c r="C47" s="57"/>
      <c r="D47" s="102" t="s">
        <v>13</v>
      </c>
      <c r="E47" s="58">
        <f aca="true" t="shared" si="17" ref="E47:J47">E48+E49+E50</f>
        <v>11060</v>
      </c>
      <c r="F47" s="58">
        <f t="shared" si="17"/>
        <v>0</v>
      </c>
      <c r="G47" s="58">
        <f t="shared" si="17"/>
        <v>11060</v>
      </c>
      <c r="H47" s="58">
        <f t="shared" si="17"/>
        <v>0</v>
      </c>
      <c r="I47" s="58">
        <f t="shared" si="17"/>
        <v>0</v>
      </c>
      <c r="J47" s="58">
        <f t="shared" si="17"/>
        <v>11060</v>
      </c>
      <c r="K47" s="58"/>
      <c r="M47" s="121"/>
    </row>
    <row r="48" spans="1:13" s="54" customFormat="1" ht="42" customHeight="1">
      <c r="A48" s="138"/>
      <c r="B48" s="39">
        <v>75412</v>
      </c>
      <c r="C48" s="139">
        <v>2820</v>
      </c>
      <c r="D48" s="51" t="s">
        <v>103</v>
      </c>
      <c r="E48" s="53">
        <v>1967</v>
      </c>
      <c r="F48" s="53">
        <v>0</v>
      </c>
      <c r="G48" s="53">
        <f>E48+F48</f>
        <v>1967</v>
      </c>
      <c r="H48" s="53">
        <v>0</v>
      </c>
      <c r="I48" s="52">
        <v>0</v>
      </c>
      <c r="J48" s="53">
        <f>G48</f>
        <v>1967</v>
      </c>
      <c r="K48" s="95" t="s">
        <v>104</v>
      </c>
      <c r="M48" s="121"/>
    </row>
    <row r="49" spans="1:13" s="54" customFormat="1" ht="41.25">
      <c r="A49" s="131"/>
      <c r="B49" s="132">
        <v>75412</v>
      </c>
      <c r="C49" s="133">
        <v>2820</v>
      </c>
      <c r="D49" s="134" t="s">
        <v>103</v>
      </c>
      <c r="E49" s="135">
        <v>1603</v>
      </c>
      <c r="F49" s="135">
        <v>0</v>
      </c>
      <c r="G49" s="135">
        <f>E49+F49</f>
        <v>1603</v>
      </c>
      <c r="H49" s="135">
        <v>0</v>
      </c>
      <c r="I49" s="136">
        <v>0</v>
      </c>
      <c r="J49" s="135">
        <f>G49</f>
        <v>1603</v>
      </c>
      <c r="K49" s="137" t="s">
        <v>105</v>
      </c>
      <c r="M49" s="121"/>
    </row>
    <row r="50" spans="1:13" s="54" customFormat="1" ht="41.25">
      <c r="A50" s="55"/>
      <c r="B50" s="39">
        <v>75412</v>
      </c>
      <c r="C50" s="50">
        <v>2820</v>
      </c>
      <c r="D50" s="51" t="s">
        <v>103</v>
      </c>
      <c r="E50" s="53">
        <v>7490</v>
      </c>
      <c r="F50" s="53">
        <v>0</v>
      </c>
      <c r="G50" s="53">
        <f>E50+F50</f>
        <v>7490</v>
      </c>
      <c r="H50" s="53">
        <v>0</v>
      </c>
      <c r="I50" s="52">
        <v>0</v>
      </c>
      <c r="J50" s="53">
        <f>G50</f>
        <v>7490</v>
      </c>
      <c r="K50" s="95" t="s">
        <v>106</v>
      </c>
      <c r="M50" s="121"/>
    </row>
    <row r="51" spans="1:13" ht="15">
      <c r="A51" s="56">
        <v>750</v>
      </c>
      <c r="B51" s="56"/>
      <c r="C51" s="57"/>
      <c r="D51" s="102" t="s">
        <v>35</v>
      </c>
      <c r="E51" s="58">
        <f aca="true" t="shared" si="18" ref="E51:J51">E52</f>
        <v>5000</v>
      </c>
      <c r="F51" s="58">
        <f t="shared" si="18"/>
        <v>0</v>
      </c>
      <c r="G51" s="58">
        <f t="shared" si="18"/>
        <v>5000</v>
      </c>
      <c r="H51" s="58">
        <f t="shared" si="18"/>
        <v>0</v>
      </c>
      <c r="I51" s="58">
        <f t="shared" si="18"/>
        <v>0</v>
      </c>
      <c r="J51" s="58">
        <f t="shared" si="18"/>
        <v>5000</v>
      </c>
      <c r="K51" s="96"/>
      <c r="M51" s="121">
        <f t="shared" si="1"/>
        <v>0</v>
      </c>
    </row>
    <row r="52" spans="1:13" ht="27">
      <c r="A52" s="59"/>
      <c r="B52" s="17">
        <v>75095</v>
      </c>
      <c r="C52" s="60">
        <v>2810</v>
      </c>
      <c r="D52" s="61" t="s">
        <v>30</v>
      </c>
      <c r="E52" s="27">
        <v>5000</v>
      </c>
      <c r="F52" s="27">
        <v>0</v>
      </c>
      <c r="G52" s="27">
        <f>E52+F52</f>
        <v>5000</v>
      </c>
      <c r="H52" s="27">
        <v>0</v>
      </c>
      <c r="I52" s="28">
        <v>0</v>
      </c>
      <c r="J52" s="27">
        <f>G52</f>
        <v>5000</v>
      </c>
      <c r="K52" s="88" t="s">
        <v>63</v>
      </c>
      <c r="M52" s="121">
        <f t="shared" si="1"/>
        <v>0</v>
      </c>
    </row>
    <row r="53" spans="1:13" s="15" customFormat="1" ht="15">
      <c r="A53" s="11">
        <v>801</v>
      </c>
      <c r="B53" s="11"/>
      <c r="C53" s="11"/>
      <c r="D53" s="32" t="s">
        <v>26</v>
      </c>
      <c r="E53" s="33">
        <f aca="true" t="shared" si="19" ref="E53:J53">SUM(E54:E74)</f>
        <v>2485186</v>
      </c>
      <c r="F53" s="33">
        <f t="shared" si="19"/>
        <v>0</v>
      </c>
      <c r="G53" s="33">
        <f t="shared" si="19"/>
        <v>2485186</v>
      </c>
      <c r="H53" s="33">
        <f t="shared" si="19"/>
        <v>0</v>
      </c>
      <c r="I53" s="33">
        <f t="shared" si="19"/>
        <v>2479378</v>
      </c>
      <c r="J53" s="33">
        <f t="shared" si="19"/>
        <v>5808</v>
      </c>
      <c r="K53" s="89"/>
      <c r="M53" s="121">
        <f t="shared" si="1"/>
        <v>0</v>
      </c>
    </row>
    <row r="54" spans="1:13" ht="69">
      <c r="A54" s="34"/>
      <c r="B54" s="17">
        <v>80101</v>
      </c>
      <c r="C54" s="17">
        <v>2540</v>
      </c>
      <c r="D54" s="35" t="s">
        <v>27</v>
      </c>
      <c r="E54" s="36">
        <v>284258</v>
      </c>
      <c r="F54" s="36">
        <v>0</v>
      </c>
      <c r="G54" s="36">
        <f>E54+F54</f>
        <v>284258</v>
      </c>
      <c r="H54" s="36">
        <v>0</v>
      </c>
      <c r="I54" s="36">
        <f>G54</f>
        <v>284258</v>
      </c>
      <c r="J54" s="37">
        <v>0</v>
      </c>
      <c r="K54" s="97" t="s">
        <v>58</v>
      </c>
      <c r="M54" s="121">
        <f t="shared" si="1"/>
        <v>0</v>
      </c>
    </row>
    <row r="55" spans="1:13" ht="41.25">
      <c r="A55" s="29"/>
      <c r="B55" s="17">
        <v>80101</v>
      </c>
      <c r="C55" s="17">
        <v>2590</v>
      </c>
      <c r="D55" s="35" t="s">
        <v>27</v>
      </c>
      <c r="E55" s="36">
        <v>503033</v>
      </c>
      <c r="F55" s="36">
        <v>0</v>
      </c>
      <c r="G55" s="36">
        <f aca="true" t="shared" si="20" ref="G55:G74">E55+F55</f>
        <v>503033</v>
      </c>
      <c r="H55" s="36">
        <v>0</v>
      </c>
      <c r="I55" s="36">
        <f aca="true" t="shared" si="21" ref="I55:I73">G55</f>
        <v>503033</v>
      </c>
      <c r="J55" s="62">
        <v>0</v>
      </c>
      <c r="K55" s="97" t="s">
        <v>59</v>
      </c>
      <c r="M55" s="121">
        <f t="shared" si="1"/>
        <v>0</v>
      </c>
    </row>
    <row r="56" spans="1:13" ht="54.75">
      <c r="A56" s="29"/>
      <c r="B56" s="38">
        <v>80101</v>
      </c>
      <c r="C56" s="17">
        <v>2590</v>
      </c>
      <c r="D56" s="35" t="s">
        <v>27</v>
      </c>
      <c r="E56" s="36">
        <v>307946</v>
      </c>
      <c r="F56" s="36">
        <v>0</v>
      </c>
      <c r="G56" s="36">
        <f t="shared" si="20"/>
        <v>307946</v>
      </c>
      <c r="H56" s="36">
        <v>0</v>
      </c>
      <c r="I56" s="36">
        <f t="shared" si="21"/>
        <v>307946</v>
      </c>
      <c r="J56" s="37">
        <v>0</v>
      </c>
      <c r="K56" s="97" t="s">
        <v>51</v>
      </c>
      <c r="M56" s="121">
        <f t="shared" si="1"/>
        <v>0</v>
      </c>
    </row>
    <row r="57" spans="1:13" ht="69">
      <c r="A57" s="29"/>
      <c r="B57" s="38">
        <v>80101</v>
      </c>
      <c r="C57" s="38">
        <v>2590</v>
      </c>
      <c r="D57" s="43" t="s">
        <v>27</v>
      </c>
      <c r="E57" s="44">
        <v>363218</v>
      </c>
      <c r="F57" s="44">
        <v>0</v>
      </c>
      <c r="G57" s="36">
        <f t="shared" si="20"/>
        <v>363218</v>
      </c>
      <c r="H57" s="36">
        <v>0</v>
      </c>
      <c r="I57" s="36">
        <f t="shared" si="21"/>
        <v>363218</v>
      </c>
      <c r="J57" s="63">
        <v>0</v>
      </c>
      <c r="K57" s="92" t="s">
        <v>52</v>
      </c>
      <c r="M57" s="121">
        <f t="shared" si="1"/>
        <v>0</v>
      </c>
    </row>
    <row r="58" spans="1:13" ht="54.75">
      <c r="A58" s="29"/>
      <c r="B58" s="38">
        <v>80101</v>
      </c>
      <c r="C58" s="38">
        <v>2590</v>
      </c>
      <c r="D58" s="43" t="s">
        <v>27</v>
      </c>
      <c r="E58" s="44">
        <v>394802</v>
      </c>
      <c r="F58" s="44">
        <v>0</v>
      </c>
      <c r="G58" s="36">
        <f t="shared" si="20"/>
        <v>394802</v>
      </c>
      <c r="H58" s="44">
        <v>0</v>
      </c>
      <c r="I58" s="36">
        <f t="shared" si="21"/>
        <v>394802</v>
      </c>
      <c r="J58" s="63">
        <v>0</v>
      </c>
      <c r="K58" s="92" t="s">
        <v>42</v>
      </c>
      <c r="M58" s="121">
        <f t="shared" si="1"/>
        <v>0</v>
      </c>
    </row>
    <row r="59" spans="1:13" ht="54.75">
      <c r="A59" s="38"/>
      <c r="B59" s="38">
        <v>80101</v>
      </c>
      <c r="C59" s="38">
        <v>2830</v>
      </c>
      <c r="D59" s="43" t="s">
        <v>27</v>
      </c>
      <c r="E59" s="44">
        <v>916</v>
      </c>
      <c r="F59" s="44">
        <v>0</v>
      </c>
      <c r="G59" s="44">
        <f t="shared" si="20"/>
        <v>916</v>
      </c>
      <c r="H59" s="44">
        <v>0</v>
      </c>
      <c r="I59" s="36">
        <f t="shared" si="21"/>
        <v>916</v>
      </c>
      <c r="J59" s="63">
        <v>0</v>
      </c>
      <c r="K59" s="92" t="s">
        <v>115</v>
      </c>
      <c r="M59" s="121">
        <f t="shared" si="1"/>
        <v>0</v>
      </c>
    </row>
    <row r="60" spans="1:13" ht="69">
      <c r="A60" s="29"/>
      <c r="B60" s="38">
        <v>80101</v>
      </c>
      <c r="C60" s="38">
        <v>2830</v>
      </c>
      <c r="D60" s="43" t="s">
        <v>27</v>
      </c>
      <c r="E60" s="44">
        <v>396</v>
      </c>
      <c r="F60" s="44">
        <v>0</v>
      </c>
      <c r="G60" s="44">
        <f t="shared" si="20"/>
        <v>396</v>
      </c>
      <c r="H60" s="44">
        <v>0</v>
      </c>
      <c r="I60" s="36">
        <f t="shared" si="21"/>
        <v>396</v>
      </c>
      <c r="J60" s="63">
        <v>0</v>
      </c>
      <c r="K60" s="97" t="s">
        <v>107</v>
      </c>
      <c r="M60" s="121">
        <f t="shared" si="1"/>
        <v>0</v>
      </c>
    </row>
    <row r="61" spans="1:13" ht="69">
      <c r="A61" s="29"/>
      <c r="B61" s="38">
        <v>80101</v>
      </c>
      <c r="C61" s="38">
        <v>2830</v>
      </c>
      <c r="D61" s="43" t="s">
        <v>27</v>
      </c>
      <c r="E61" s="44">
        <v>1362</v>
      </c>
      <c r="F61" s="44">
        <v>0</v>
      </c>
      <c r="G61" s="44">
        <f t="shared" si="20"/>
        <v>1362</v>
      </c>
      <c r="H61" s="44">
        <v>0</v>
      </c>
      <c r="I61" s="36">
        <f t="shared" si="21"/>
        <v>1362</v>
      </c>
      <c r="J61" s="63">
        <v>0</v>
      </c>
      <c r="K61" s="97" t="s">
        <v>114</v>
      </c>
      <c r="M61" s="121">
        <f t="shared" si="1"/>
        <v>0</v>
      </c>
    </row>
    <row r="62" spans="1:13" ht="69">
      <c r="A62" s="29"/>
      <c r="B62" s="38">
        <v>80101</v>
      </c>
      <c r="C62" s="38">
        <v>2830</v>
      </c>
      <c r="D62" s="43" t="s">
        <v>27</v>
      </c>
      <c r="E62" s="44">
        <v>1065</v>
      </c>
      <c r="F62" s="44">
        <v>0</v>
      </c>
      <c r="G62" s="44">
        <f t="shared" si="20"/>
        <v>1065</v>
      </c>
      <c r="H62" s="44">
        <v>0</v>
      </c>
      <c r="I62" s="36">
        <f t="shared" si="21"/>
        <v>1065</v>
      </c>
      <c r="J62" s="63">
        <v>0</v>
      </c>
      <c r="K62" s="92" t="s">
        <v>108</v>
      </c>
      <c r="M62" s="121">
        <f t="shared" si="1"/>
        <v>0</v>
      </c>
    </row>
    <row r="63" spans="1:13" ht="69">
      <c r="A63" s="29"/>
      <c r="B63" s="38">
        <v>80101</v>
      </c>
      <c r="C63" s="38">
        <v>2830</v>
      </c>
      <c r="D63" s="43" t="s">
        <v>27</v>
      </c>
      <c r="E63" s="44">
        <v>619</v>
      </c>
      <c r="F63" s="44">
        <v>0</v>
      </c>
      <c r="G63" s="44">
        <f t="shared" si="20"/>
        <v>619</v>
      </c>
      <c r="H63" s="44">
        <v>0</v>
      </c>
      <c r="I63" s="36">
        <f t="shared" si="21"/>
        <v>619</v>
      </c>
      <c r="J63" s="63">
        <v>0</v>
      </c>
      <c r="K63" s="97" t="s">
        <v>109</v>
      </c>
      <c r="M63" s="121">
        <f t="shared" si="1"/>
        <v>0</v>
      </c>
    </row>
    <row r="64" spans="1:13" ht="65.25" customHeight="1">
      <c r="A64" s="29"/>
      <c r="B64" s="38">
        <v>80103</v>
      </c>
      <c r="C64" s="38">
        <v>2540</v>
      </c>
      <c r="D64" s="43" t="s">
        <v>28</v>
      </c>
      <c r="E64" s="44">
        <v>24430</v>
      </c>
      <c r="F64" s="44">
        <v>0</v>
      </c>
      <c r="G64" s="44">
        <f t="shared" si="20"/>
        <v>24430</v>
      </c>
      <c r="H64" s="36">
        <v>0</v>
      </c>
      <c r="I64" s="36">
        <f t="shared" si="21"/>
        <v>24430</v>
      </c>
      <c r="J64" s="63">
        <v>0</v>
      </c>
      <c r="K64" s="97" t="s">
        <v>29</v>
      </c>
      <c r="M64" s="121">
        <f t="shared" si="1"/>
        <v>0</v>
      </c>
    </row>
    <row r="65" spans="1:13" ht="41.25">
      <c r="A65" s="29"/>
      <c r="B65" s="38">
        <v>80103</v>
      </c>
      <c r="C65" s="38">
        <v>2590</v>
      </c>
      <c r="D65" s="43" t="s">
        <v>28</v>
      </c>
      <c r="E65" s="44">
        <v>96988</v>
      </c>
      <c r="F65" s="44">
        <v>0</v>
      </c>
      <c r="G65" s="44">
        <f t="shared" si="20"/>
        <v>96988</v>
      </c>
      <c r="H65" s="44">
        <v>0</v>
      </c>
      <c r="I65" s="36">
        <f t="shared" si="21"/>
        <v>96988</v>
      </c>
      <c r="J65" s="44">
        <v>0</v>
      </c>
      <c r="K65" s="92" t="s">
        <v>78</v>
      </c>
      <c r="M65" s="121">
        <f t="shared" si="1"/>
        <v>0</v>
      </c>
    </row>
    <row r="66" spans="1:13" ht="69">
      <c r="A66" s="29"/>
      <c r="B66" s="38">
        <v>80103</v>
      </c>
      <c r="C66" s="128">
        <v>2590</v>
      </c>
      <c r="D66" s="43" t="s">
        <v>28</v>
      </c>
      <c r="E66" s="44">
        <v>41880</v>
      </c>
      <c r="F66" s="44">
        <v>0</v>
      </c>
      <c r="G66" s="44">
        <f t="shared" si="20"/>
        <v>41880</v>
      </c>
      <c r="H66" s="44">
        <v>0</v>
      </c>
      <c r="I66" s="44">
        <f t="shared" si="21"/>
        <v>41880</v>
      </c>
      <c r="J66" s="63">
        <v>0</v>
      </c>
      <c r="K66" s="92" t="s">
        <v>47</v>
      </c>
      <c r="M66" s="121">
        <f t="shared" si="1"/>
        <v>0</v>
      </c>
    </row>
    <row r="67" spans="1:13" ht="54.75">
      <c r="A67" s="38"/>
      <c r="B67" s="38">
        <v>80103</v>
      </c>
      <c r="C67" s="128">
        <v>2590</v>
      </c>
      <c r="D67" s="43" t="s">
        <v>28</v>
      </c>
      <c r="E67" s="36">
        <v>38390</v>
      </c>
      <c r="F67" s="36">
        <v>0</v>
      </c>
      <c r="G67" s="36">
        <f t="shared" si="20"/>
        <v>38390</v>
      </c>
      <c r="H67" s="36">
        <v>0</v>
      </c>
      <c r="I67" s="36">
        <f t="shared" si="21"/>
        <v>38390</v>
      </c>
      <c r="J67" s="67">
        <v>0</v>
      </c>
      <c r="K67" s="97" t="s">
        <v>54</v>
      </c>
      <c r="M67" s="121">
        <f t="shared" si="1"/>
        <v>0</v>
      </c>
    </row>
    <row r="68" spans="1:13" ht="54.75">
      <c r="A68" s="29"/>
      <c r="B68" s="38">
        <v>80103</v>
      </c>
      <c r="C68" s="68">
        <v>2590</v>
      </c>
      <c r="D68" s="43" t="s">
        <v>28</v>
      </c>
      <c r="E68" s="36">
        <v>66310</v>
      </c>
      <c r="F68" s="36">
        <v>0</v>
      </c>
      <c r="G68" s="36">
        <f t="shared" si="20"/>
        <v>66310</v>
      </c>
      <c r="H68" s="36">
        <v>0</v>
      </c>
      <c r="I68" s="36">
        <f t="shared" si="21"/>
        <v>66310</v>
      </c>
      <c r="J68" s="67"/>
      <c r="K68" s="97" t="s">
        <v>55</v>
      </c>
      <c r="M68" s="121">
        <f t="shared" si="1"/>
        <v>0</v>
      </c>
    </row>
    <row r="69" spans="1:13" ht="54.75">
      <c r="A69" s="29"/>
      <c r="B69" s="17">
        <v>80104</v>
      </c>
      <c r="C69" s="66">
        <v>2540</v>
      </c>
      <c r="D69" s="35" t="s">
        <v>44</v>
      </c>
      <c r="E69" s="36">
        <v>240606</v>
      </c>
      <c r="F69" s="36">
        <v>0</v>
      </c>
      <c r="G69" s="36">
        <f t="shared" si="20"/>
        <v>240606</v>
      </c>
      <c r="H69" s="36">
        <v>0</v>
      </c>
      <c r="I69" s="36">
        <f t="shared" si="21"/>
        <v>240606</v>
      </c>
      <c r="J69" s="67">
        <v>0</v>
      </c>
      <c r="K69" s="97" t="s">
        <v>56</v>
      </c>
      <c r="M69" s="121">
        <f t="shared" si="1"/>
        <v>0</v>
      </c>
    </row>
    <row r="70" spans="1:13" ht="69">
      <c r="A70" s="29"/>
      <c r="B70" s="38">
        <v>80106</v>
      </c>
      <c r="C70" s="68">
        <v>2540</v>
      </c>
      <c r="D70" s="43" t="s">
        <v>73</v>
      </c>
      <c r="E70" s="44">
        <v>33558</v>
      </c>
      <c r="F70" s="44">
        <v>0</v>
      </c>
      <c r="G70" s="44">
        <f t="shared" si="20"/>
        <v>33558</v>
      </c>
      <c r="H70" s="44">
        <v>0</v>
      </c>
      <c r="I70" s="36">
        <f t="shared" si="21"/>
        <v>33558</v>
      </c>
      <c r="J70" s="69">
        <v>0</v>
      </c>
      <c r="K70" s="92" t="s">
        <v>45</v>
      </c>
      <c r="M70" s="121">
        <f t="shared" si="1"/>
        <v>0</v>
      </c>
    </row>
    <row r="71" spans="1:13" ht="69">
      <c r="A71" s="29"/>
      <c r="B71" s="17">
        <v>80106</v>
      </c>
      <c r="C71" s="60">
        <v>2540</v>
      </c>
      <c r="D71" s="43" t="s">
        <v>73</v>
      </c>
      <c r="E71" s="36">
        <v>25665</v>
      </c>
      <c r="F71" s="36">
        <v>0</v>
      </c>
      <c r="G71" s="36">
        <f t="shared" si="20"/>
        <v>25665</v>
      </c>
      <c r="H71" s="36">
        <v>0</v>
      </c>
      <c r="I71" s="36">
        <f t="shared" si="21"/>
        <v>25665</v>
      </c>
      <c r="J71" s="67">
        <v>0</v>
      </c>
      <c r="K71" s="97" t="s">
        <v>74</v>
      </c>
      <c r="M71" s="121">
        <f t="shared" si="1"/>
        <v>0</v>
      </c>
    </row>
    <row r="72" spans="1:13" ht="69">
      <c r="A72" s="29"/>
      <c r="B72" s="38">
        <v>80106</v>
      </c>
      <c r="C72" s="68">
        <v>2540</v>
      </c>
      <c r="D72" s="43" t="s">
        <v>73</v>
      </c>
      <c r="E72" s="44">
        <v>29613</v>
      </c>
      <c r="F72" s="44">
        <v>0</v>
      </c>
      <c r="G72" s="44">
        <f t="shared" si="20"/>
        <v>29613</v>
      </c>
      <c r="H72" s="36">
        <v>0</v>
      </c>
      <c r="I72" s="36">
        <f t="shared" si="21"/>
        <v>29613</v>
      </c>
      <c r="J72" s="69">
        <v>0</v>
      </c>
      <c r="K72" s="92" t="s">
        <v>46</v>
      </c>
      <c r="M72" s="121">
        <f t="shared" si="1"/>
        <v>0</v>
      </c>
    </row>
    <row r="73" spans="1:13" ht="54.75">
      <c r="A73" s="29"/>
      <c r="B73" s="38">
        <v>80110</v>
      </c>
      <c r="C73" s="68">
        <v>2540</v>
      </c>
      <c r="D73" s="43" t="s">
        <v>53</v>
      </c>
      <c r="E73" s="44">
        <v>24323</v>
      </c>
      <c r="F73" s="81">
        <v>0</v>
      </c>
      <c r="G73" s="81">
        <f t="shared" si="20"/>
        <v>24323</v>
      </c>
      <c r="H73" s="37">
        <v>0</v>
      </c>
      <c r="I73" s="36">
        <f t="shared" si="21"/>
        <v>24323</v>
      </c>
      <c r="J73" s="63">
        <v>0</v>
      </c>
      <c r="K73" s="92" t="s">
        <v>80</v>
      </c>
      <c r="M73" s="121">
        <f t="shared" si="1"/>
        <v>0</v>
      </c>
    </row>
    <row r="74" spans="1:13" ht="54.75">
      <c r="A74" s="38"/>
      <c r="B74" s="38">
        <v>80195</v>
      </c>
      <c r="C74" s="68">
        <v>2820</v>
      </c>
      <c r="D74" s="43" t="s">
        <v>16</v>
      </c>
      <c r="E74" s="44">
        <v>5808</v>
      </c>
      <c r="F74" s="81">
        <v>0</v>
      </c>
      <c r="G74" s="81">
        <f t="shared" si="20"/>
        <v>5808</v>
      </c>
      <c r="H74" s="81">
        <v>0</v>
      </c>
      <c r="I74" s="44">
        <v>0</v>
      </c>
      <c r="J74" s="63">
        <f>G74</f>
        <v>5808</v>
      </c>
      <c r="K74" s="92" t="s">
        <v>77</v>
      </c>
      <c r="M74" s="121">
        <f t="shared" si="1"/>
        <v>0</v>
      </c>
    </row>
    <row r="75" spans="1:13" s="15" customFormat="1" ht="15">
      <c r="A75" s="11">
        <v>851</v>
      </c>
      <c r="B75" s="11"/>
      <c r="C75" s="47"/>
      <c r="D75" s="48" t="s">
        <v>17</v>
      </c>
      <c r="E75" s="70">
        <f aca="true" t="shared" si="22" ref="E75:J75">E76+E77+E78</f>
        <v>39500</v>
      </c>
      <c r="F75" s="70">
        <f t="shared" si="22"/>
        <v>0</v>
      </c>
      <c r="G75" s="70">
        <f t="shared" si="22"/>
        <v>39500</v>
      </c>
      <c r="H75" s="70">
        <f t="shared" si="22"/>
        <v>0</v>
      </c>
      <c r="I75" s="70">
        <f t="shared" si="22"/>
        <v>0</v>
      </c>
      <c r="J75" s="70">
        <f t="shared" si="22"/>
        <v>39500</v>
      </c>
      <c r="K75" s="94"/>
      <c r="M75" s="121">
        <f t="shared" si="1"/>
        <v>0</v>
      </c>
    </row>
    <row r="76" spans="1:13" ht="41.25">
      <c r="A76" s="17"/>
      <c r="B76" s="17">
        <v>85149</v>
      </c>
      <c r="C76" s="17">
        <v>2820</v>
      </c>
      <c r="D76" s="18" t="s">
        <v>31</v>
      </c>
      <c r="E76" s="27">
        <v>16000</v>
      </c>
      <c r="F76" s="19">
        <v>0</v>
      </c>
      <c r="G76" s="19">
        <f>E76+F76</f>
        <v>16000</v>
      </c>
      <c r="H76" s="9">
        <v>0</v>
      </c>
      <c r="I76" s="8">
        <v>0</v>
      </c>
      <c r="J76" s="27">
        <f>G76</f>
        <v>16000</v>
      </c>
      <c r="K76" s="88" t="s">
        <v>60</v>
      </c>
      <c r="M76" s="121">
        <f t="shared" si="1"/>
        <v>0</v>
      </c>
    </row>
    <row r="77" spans="1:18" ht="69">
      <c r="A77" s="29"/>
      <c r="B77" s="38">
        <v>85154</v>
      </c>
      <c r="C77" s="38">
        <v>2820</v>
      </c>
      <c r="D77" s="43" t="s">
        <v>18</v>
      </c>
      <c r="E77" s="36">
        <v>7000</v>
      </c>
      <c r="F77" s="36">
        <v>0</v>
      </c>
      <c r="G77" s="80">
        <f>E77+F77</f>
        <v>7000</v>
      </c>
      <c r="H77" s="36">
        <v>0</v>
      </c>
      <c r="I77" s="36">
        <v>0</v>
      </c>
      <c r="J77" s="27">
        <f>G77</f>
        <v>7000</v>
      </c>
      <c r="K77" s="97" t="s">
        <v>75</v>
      </c>
      <c r="M77" s="121">
        <f t="shared" si="1"/>
        <v>0</v>
      </c>
      <c r="R77" s="5">
        <v>5000</v>
      </c>
    </row>
    <row r="78" spans="1:19" ht="27">
      <c r="A78" s="38"/>
      <c r="B78" s="29">
        <v>85154</v>
      </c>
      <c r="C78" s="29">
        <v>2820</v>
      </c>
      <c r="D78" s="64" t="s">
        <v>18</v>
      </c>
      <c r="E78" s="65">
        <v>16500</v>
      </c>
      <c r="F78" s="65">
        <v>0</v>
      </c>
      <c r="G78" s="80">
        <f>E78+F78</f>
        <v>16500</v>
      </c>
      <c r="H78" s="65">
        <v>0</v>
      </c>
      <c r="I78" s="65">
        <v>0</v>
      </c>
      <c r="J78" s="27">
        <f>G78</f>
        <v>16500</v>
      </c>
      <c r="K78" s="98" t="s">
        <v>76</v>
      </c>
      <c r="M78" s="121">
        <f t="shared" si="1"/>
        <v>0</v>
      </c>
      <c r="R78" s="5">
        <v>7245</v>
      </c>
      <c r="S78" s="5" t="e">
        <f>#REF!+R77+R78</f>
        <v>#REF!</v>
      </c>
    </row>
    <row r="79" spans="1:13" s="15" customFormat="1" ht="15">
      <c r="A79" s="11">
        <v>852</v>
      </c>
      <c r="B79" s="11"/>
      <c r="C79" s="47"/>
      <c r="D79" s="48" t="s">
        <v>32</v>
      </c>
      <c r="E79" s="70">
        <f aca="true" t="shared" si="23" ref="E79:J79">E80</f>
        <v>48000</v>
      </c>
      <c r="F79" s="70">
        <f t="shared" si="23"/>
        <v>0</v>
      </c>
      <c r="G79" s="70">
        <f t="shared" si="23"/>
        <v>48000</v>
      </c>
      <c r="H79" s="70">
        <f t="shared" si="23"/>
        <v>0</v>
      </c>
      <c r="I79" s="70">
        <f t="shared" si="23"/>
        <v>0</v>
      </c>
      <c r="J79" s="70">
        <f t="shared" si="23"/>
        <v>48000</v>
      </c>
      <c r="K79" s="94"/>
      <c r="M79" s="121">
        <f t="shared" si="1"/>
        <v>0</v>
      </c>
    </row>
    <row r="80" spans="1:13" ht="15">
      <c r="A80" s="29"/>
      <c r="B80" s="71">
        <v>85295</v>
      </c>
      <c r="C80" s="71">
        <v>2820</v>
      </c>
      <c r="D80" s="72" t="s">
        <v>16</v>
      </c>
      <c r="E80" s="73">
        <f aca="true" t="shared" si="24" ref="E80:J80">E81+E82</f>
        <v>48000</v>
      </c>
      <c r="F80" s="73">
        <f t="shared" si="24"/>
        <v>0</v>
      </c>
      <c r="G80" s="73">
        <f t="shared" si="24"/>
        <v>48000</v>
      </c>
      <c r="H80" s="73">
        <f t="shared" si="24"/>
        <v>0</v>
      </c>
      <c r="I80" s="73">
        <f t="shared" si="24"/>
        <v>0</v>
      </c>
      <c r="J80" s="73">
        <f t="shared" si="24"/>
        <v>48000</v>
      </c>
      <c r="K80" s="97"/>
      <c r="M80" s="121">
        <f t="shared" si="1"/>
        <v>0</v>
      </c>
    </row>
    <row r="81" spans="1:13" ht="69">
      <c r="A81" s="29"/>
      <c r="B81" s="122"/>
      <c r="C81" s="17">
        <v>2820</v>
      </c>
      <c r="D81" s="35" t="s">
        <v>90</v>
      </c>
      <c r="E81" s="36">
        <v>40000</v>
      </c>
      <c r="F81" s="36">
        <v>0</v>
      </c>
      <c r="G81" s="36">
        <f>E81+F81</f>
        <v>40000</v>
      </c>
      <c r="H81" s="36">
        <v>0</v>
      </c>
      <c r="I81" s="36">
        <v>0</v>
      </c>
      <c r="J81" s="36">
        <f>G81</f>
        <v>40000</v>
      </c>
      <c r="K81" s="98" t="s">
        <v>92</v>
      </c>
      <c r="M81" s="121">
        <f t="shared" si="1"/>
        <v>0</v>
      </c>
    </row>
    <row r="82" spans="1:13" ht="46.5" customHeight="1">
      <c r="A82" s="29"/>
      <c r="B82" s="38"/>
      <c r="C82" s="17">
        <v>2820</v>
      </c>
      <c r="D82" s="35" t="s">
        <v>91</v>
      </c>
      <c r="E82" s="36">
        <v>8000</v>
      </c>
      <c r="F82" s="36">
        <v>0</v>
      </c>
      <c r="G82" s="36">
        <f>E82+F82</f>
        <v>8000</v>
      </c>
      <c r="H82" s="36">
        <v>0</v>
      </c>
      <c r="I82" s="36">
        <v>0</v>
      </c>
      <c r="J82" s="36">
        <f>G82</f>
        <v>8000</v>
      </c>
      <c r="K82" s="97" t="s">
        <v>93</v>
      </c>
      <c r="M82" s="121">
        <f t="shared" si="1"/>
        <v>0</v>
      </c>
    </row>
    <row r="83" spans="1:19" s="15" customFormat="1" ht="30">
      <c r="A83" s="11">
        <v>900</v>
      </c>
      <c r="B83" s="11"/>
      <c r="C83" s="11"/>
      <c r="D83" s="32" t="s">
        <v>110</v>
      </c>
      <c r="E83" s="33">
        <f aca="true" t="shared" si="25" ref="E83:J83">E84</f>
        <v>5000</v>
      </c>
      <c r="F83" s="33">
        <f t="shared" si="25"/>
        <v>0</v>
      </c>
      <c r="G83" s="33">
        <f t="shared" si="25"/>
        <v>5000</v>
      </c>
      <c r="H83" s="33">
        <f t="shared" si="25"/>
        <v>0</v>
      </c>
      <c r="I83" s="33">
        <f t="shared" si="25"/>
        <v>0</v>
      </c>
      <c r="J83" s="33">
        <f t="shared" si="25"/>
        <v>5000</v>
      </c>
      <c r="K83" s="99"/>
      <c r="M83" s="121">
        <f>H83+I83+J83-G83</f>
        <v>0</v>
      </c>
      <c r="R83" s="15">
        <v>2423767</v>
      </c>
      <c r="S83" s="15" t="e">
        <f>#REF!+R83</f>
        <v>#REF!</v>
      </c>
    </row>
    <row r="84" spans="1:13" ht="30">
      <c r="A84" s="29"/>
      <c r="B84" s="38">
        <v>90004</v>
      </c>
      <c r="C84" s="17"/>
      <c r="D84" s="35" t="s">
        <v>111</v>
      </c>
      <c r="E84" s="36">
        <f>E85</f>
        <v>5000</v>
      </c>
      <c r="F84" s="36">
        <f aca="true" t="shared" si="26" ref="F84:K84">F85</f>
        <v>0</v>
      </c>
      <c r="G84" s="36">
        <f t="shared" si="26"/>
        <v>5000</v>
      </c>
      <c r="H84" s="36">
        <f t="shared" si="26"/>
        <v>0</v>
      </c>
      <c r="I84" s="36">
        <f t="shared" si="26"/>
        <v>0</v>
      </c>
      <c r="J84" s="36">
        <f t="shared" si="26"/>
        <v>5000</v>
      </c>
      <c r="K84" s="36" t="str">
        <f t="shared" si="26"/>
        <v>Fundacja EkoRozwoju</v>
      </c>
      <c r="M84" s="121"/>
    </row>
    <row r="85" spans="1:13" ht="75">
      <c r="A85" s="29"/>
      <c r="B85" s="38"/>
      <c r="C85" s="17">
        <v>2810</v>
      </c>
      <c r="D85" s="35" t="s">
        <v>112</v>
      </c>
      <c r="E85" s="36">
        <v>5000</v>
      </c>
      <c r="F85" s="36">
        <v>0</v>
      </c>
      <c r="G85" s="36">
        <f>E85+F85</f>
        <v>5000</v>
      </c>
      <c r="H85" s="36"/>
      <c r="I85" s="36"/>
      <c r="J85" s="36">
        <f>G85</f>
        <v>5000</v>
      </c>
      <c r="K85" s="97" t="s">
        <v>113</v>
      </c>
      <c r="M85" s="121"/>
    </row>
    <row r="86" spans="1:19" s="15" customFormat="1" ht="30">
      <c r="A86" s="11">
        <v>921</v>
      </c>
      <c r="B86" s="11"/>
      <c r="C86" s="11"/>
      <c r="D86" s="32" t="s">
        <v>19</v>
      </c>
      <c r="E86" s="33">
        <f aca="true" t="shared" si="27" ref="E86:J86">E87+E88</f>
        <v>270400</v>
      </c>
      <c r="F86" s="33">
        <f t="shared" si="27"/>
        <v>-400</v>
      </c>
      <c r="G86" s="33">
        <f t="shared" si="27"/>
        <v>270000</v>
      </c>
      <c r="H86" s="33">
        <f t="shared" si="27"/>
        <v>0</v>
      </c>
      <c r="I86" s="33">
        <f t="shared" si="27"/>
        <v>0</v>
      </c>
      <c r="J86" s="33">
        <f t="shared" si="27"/>
        <v>270000</v>
      </c>
      <c r="K86" s="99"/>
      <c r="M86" s="121">
        <f t="shared" si="1"/>
        <v>0</v>
      </c>
      <c r="R86" s="15">
        <v>2423767</v>
      </c>
      <c r="S86" s="15" t="e">
        <f>#REF!+R86</f>
        <v>#REF!</v>
      </c>
    </row>
    <row r="87" spans="1:19" ht="41.25">
      <c r="A87" s="29"/>
      <c r="B87" s="17">
        <v>92120</v>
      </c>
      <c r="C87" s="17">
        <v>2720</v>
      </c>
      <c r="D87" s="35" t="s">
        <v>48</v>
      </c>
      <c r="E87" s="36">
        <v>270000</v>
      </c>
      <c r="F87" s="36">
        <v>0</v>
      </c>
      <c r="G87" s="36">
        <f>E87+F87</f>
        <v>270000</v>
      </c>
      <c r="H87" s="36">
        <v>0</v>
      </c>
      <c r="I87" s="36">
        <v>0</v>
      </c>
      <c r="J87" s="67">
        <f>G87</f>
        <v>270000</v>
      </c>
      <c r="K87" s="97" t="s">
        <v>61</v>
      </c>
      <c r="M87" s="121">
        <f t="shared" si="1"/>
        <v>0</v>
      </c>
      <c r="R87" s="5">
        <v>263687</v>
      </c>
      <c r="S87" s="5" t="e">
        <f>S86+R87</f>
        <v>#REF!</v>
      </c>
    </row>
    <row r="88" spans="1:13" ht="27">
      <c r="A88" s="29"/>
      <c r="B88" s="38">
        <v>92195</v>
      </c>
      <c r="C88" s="29">
        <v>2830</v>
      </c>
      <c r="D88" s="64" t="s">
        <v>16</v>
      </c>
      <c r="E88" s="65">
        <v>400</v>
      </c>
      <c r="F88" s="65">
        <v>-400</v>
      </c>
      <c r="G88" s="65">
        <f>E88+F88</f>
        <v>0</v>
      </c>
      <c r="H88" s="44">
        <v>0</v>
      </c>
      <c r="I88" s="65">
        <v>0</v>
      </c>
      <c r="J88" s="69">
        <f>G88</f>
        <v>0</v>
      </c>
      <c r="K88" s="92" t="s">
        <v>100</v>
      </c>
      <c r="M88" s="121"/>
    </row>
    <row r="89" spans="1:19" s="15" customFormat="1" ht="15">
      <c r="A89" s="11">
        <v>926</v>
      </c>
      <c r="B89" s="11"/>
      <c r="C89" s="11"/>
      <c r="D89" s="32" t="s">
        <v>33</v>
      </c>
      <c r="E89" s="33">
        <f aca="true" t="shared" si="28" ref="E89:J89">E90</f>
        <v>210000</v>
      </c>
      <c r="F89" s="33">
        <f t="shared" si="28"/>
        <v>0</v>
      </c>
      <c r="G89" s="33">
        <f t="shared" si="28"/>
        <v>210000</v>
      </c>
      <c r="H89" s="33">
        <f t="shared" si="28"/>
        <v>0</v>
      </c>
      <c r="I89" s="33">
        <f t="shared" si="28"/>
        <v>0</v>
      </c>
      <c r="J89" s="33">
        <f t="shared" si="28"/>
        <v>210000</v>
      </c>
      <c r="K89" s="99"/>
      <c r="M89" s="121">
        <f t="shared" si="1"/>
        <v>0</v>
      </c>
      <c r="R89" s="15">
        <v>37000</v>
      </c>
      <c r="S89" s="15" t="e">
        <f>S87+R89</f>
        <v>#REF!</v>
      </c>
    </row>
    <row r="90" spans="1:19" ht="69">
      <c r="A90" s="17"/>
      <c r="B90" s="17">
        <v>92605</v>
      </c>
      <c r="C90" s="17">
        <v>2820</v>
      </c>
      <c r="D90" s="35" t="s">
        <v>34</v>
      </c>
      <c r="E90" s="36">
        <v>210000</v>
      </c>
      <c r="F90" s="36">
        <v>0</v>
      </c>
      <c r="G90" s="36">
        <f>E90+F90</f>
        <v>210000</v>
      </c>
      <c r="H90" s="36">
        <v>0</v>
      </c>
      <c r="I90" s="36">
        <v>0</v>
      </c>
      <c r="J90" s="41">
        <f>G90</f>
        <v>210000</v>
      </c>
      <c r="K90" s="92" t="s">
        <v>62</v>
      </c>
      <c r="M90" s="121">
        <f t="shared" si="1"/>
        <v>0</v>
      </c>
      <c r="R90" s="5">
        <v>1904788</v>
      </c>
      <c r="S90" s="5" t="e">
        <f>S89+R90</f>
        <v>#REF!</v>
      </c>
    </row>
    <row r="91" spans="1:19" s="116" customFormat="1" ht="15">
      <c r="A91" s="175" t="s">
        <v>15</v>
      </c>
      <c r="B91" s="176"/>
      <c r="C91" s="177"/>
      <c r="D91" s="114"/>
      <c r="E91" s="111">
        <f aca="true" t="shared" si="29" ref="E91:J91">E44+E51+E53+E75+E79+E86+E89+E47+E83</f>
        <v>3080146</v>
      </c>
      <c r="F91" s="111">
        <f t="shared" si="29"/>
        <v>-400</v>
      </c>
      <c r="G91" s="111">
        <f t="shared" si="29"/>
        <v>3079746</v>
      </c>
      <c r="H91" s="111">
        <f t="shared" si="29"/>
        <v>0</v>
      </c>
      <c r="I91" s="111">
        <f t="shared" si="29"/>
        <v>2479378</v>
      </c>
      <c r="J91" s="111">
        <f t="shared" si="29"/>
        <v>600368</v>
      </c>
      <c r="K91" s="115"/>
      <c r="M91" s="121">
        <f t="shared" si="1"/>
        <v>0</v>
      </c>
      <c r="R91" s="116">
        <v>210000</v>
      </c>
      <c r="S91" s="116" t="e">
        <f>S90+R91</f>
        <v>#REF!</v>
      </c>
    </row>
    <row r="92" spans="1:13" ht="15">
      <c r="A92" s="161" t="s">
        <v>50</v>
      </c>
      <c r="B92" s="165"/>
      <c r="C92" s="165"/>
      <c r="D92" s="166"/>
      <c r="E92" s="74">
        <f aca="true" t="shared" si="30" ref="E92:J92">E91</f>
        <v>3080146</v>
      </c>
      <c r="F92" s="74">
        <f t="shared" si="30"/>
        <v>-400</v>
      </c>
      <c r="G92" s="74">
        <f t="shared" si="30"/>
        <v>3079746</v>
      </c>
      <c r="H92" s="74">
        <f t="shared" si="30"/>
        <v>0</v>
      </c>
      <c r="I92" s="74">
        <f t="shared" si="30"/>
        <v>2479378</v>
      </c>
      <c r="J92" s="74">
        <f t="shared" si="30"/>
        <v>600368</v>
      </c>
      <c r="K92" s="100"/>
      <c r="M92" s="121">
        <f t="shared" si="1"/>
        <v>0</v>
      </c>
    </row>
    <row r="93" spans="1:14" ht="15">
      <c r="A93" s="167" t="s">
        <v>39</v>
      </c>
      <c r="B93" s="168"/>
      <c r="C93" s="168"/>
      <c r="D93" s="169"/>
      <c r="E93" s="75">
        <f aca="true" t="shared" si="31" ref="E93:J93">E41+E92</f>
        <v>5671299</v>
      </c>
      <c r="F93" s="75">
        <f t="shared" si="31"/>
        <v>-400</v>
      </c>
      <c r="G93" s="75">
        <f t="shared" si="31"/>
        <v>5670899</v>
      </c>
      <c r="H93" s="75">
        <f t="shared" si="31"/>
        <v>305580</v>
      </c>
      <c r="I93" s="75">
        <f t="shared" si="31"/>
        <v>4741506</v>
      </c>
      <c r="J93" s="75">
        <f t="shared" si="31"/>
        <v>623813</v>
      </c>
      <c r="K93" s="101"/>
      <c r="L93" s="76"/>
      <c r="M93" s="121">
        <f>H93+I93+J93-G93</f>
        <v>0</v>
      </c>
      <c r="N93" s="76">
        <f>E93+F93-G93</f>
        <v>0</v>
      </c>
    </row>
    <row r="94" ht="15">
      <c r="N94" s="76">
        <f>H93+I93+J93-G93</f>
        <v>0</v>
      </c>
    </row>
  </sheetData>
  <sheetProtection selectLockedCells="1" selectUnlockedCells="1"/>
  <mergeCells count="25">
    <mergeCell ref="A92:D92"/>
    <mergeCell ref="E7:E8"/>
    <mergeCell ref="A93:D93"/>
    <mergeCell ref="H7:J7"/>
    <mergeCell ref="K7:K8"/>
    <mergeCell ref="A13:C13"/>
    <mergeCell ref="A43:K43"/>
    <mergeCell ref="A91:C91"/>
    <mergeCell ref="A9:K9"/>
    <mergeCell ref="A10:K10"/>
    <mergeCell ref="A42:K42"/>
    <mergeCell ref="A40:C40"/>
    <mergeCell ref="A5:K5"/>
    <mergeCell ref="C7:C8"/>
    <mergeCell ref="A29:K29"/>
    <mergeCell ref="A41:D41"/>
    <mergeCell ref="F7:F8"/>
    <mergeCell ref="I1:K1"/>
    <mergeCell ref="D7:D8"/>
    <mergeCell ref="I3:K3"/>
    <mergeCell ref="A7:A8"/>
    <mergeCell ref="B7:B8"/>
    <mergeCell ref="A28:C28"/>
    <mergeCell ref="G7:G8"/>
    <mergeCell ref="A14:K14"/>
  </mergeCells>
  <printOptions/>
  <pageMargins left="0.15748031496062992" right="0.15748031496062992" top="0.4330708661417323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2014-11-10T11:15:27Z</cp:lastPrinted>
  <dcterms:created xsi:type="dcterms:W3CDTF">2009-12-15T09:20:58Z</dcterms:created>
  <dcterms:modified xsi:type="dcterms:W3CDTF">2014-11-10T11:16:03Z</dcterms:modified>
  <cp:category/>
  <cp:version/>
  <cp:contentType/>
  <cp:contentStatus/>
</cp:coreProperties>
</file>