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6405" firstSheet="3" activeTab="5"/>
  </bookViews>
  <sheets>
    <sheet name="zoz 30.06.11" sheetId="1" r:id="rId1"/>
    <sheet name="biblio.30.06.11" sheetId="2" r:id="rId2"/>
    <sheet name="Muzeum 30.06.11" sheetId="3" r:id="rId3"/>
    <sheet name="MGOK 30.06.11" sheetId="4" r:id="rId4"/>
    <sheet name="ZBK 30.06.2011" sheetId="5" r:id="rId5"/>
    <sheet name="CIs 30.06.2011" sheetId="6" r:id="rId6"/>
  </sheets>
  <definedNames/>
  <calcPr fullCalcOnLoad="1"/>
</workbook>
</file>

<file path=xl/sharedStrings.xml><?xml version="1.0" encoding="utf-8"?>
<sst xmlns="http://schemas.openxmlformats.org/spreadsheetml/2006/main" count="265" uniqueCount="52">
  <si>
    <t>Nazwa</t>
  </si>
  <si>
    <t>Plan</t>
  </si>
  <si>
    <t xml:space="preserve">                           Przychody</t>
  </si>
  <si>
    <t>WYKONANIE  PRZYCHODÓW  I  ROZCHODÓW   ZAKŁADÓW   BUDŻETOWYCH</t>
  </si>
  <si>
    <t>w tym wymagalne</t>
  </si>
  <si>
    <t>%</t>
  </si>
  <si>
    <t>Wykonanie</t>
  </si>
  <si>
    <t>przychody własne</t>
  </si>
  <si>
    <t>dotacje</t>
  </si>
  <si>
    <t>I</t>
  </si>
  <si>
    <t>II</t>
  </si>
  <si>
    <t>Przychody oraz należności wymagalne wg grup</t>
  </si>
  <si>
    <t>wynagrodzenia osobowe</t>
  </si>
  <si>
    <t>wynagrodzenia bezosobowe</t>
  </si>
  <si>
    <t>pochodne od wynagrodzeń</t>
  </si>
  <si>
    <t>pozostałe związane z zatrudnieniem pracowników</t>
  </si>
  <si>
    <t>rzeczowe</t>
  </si>
  <si>
    <t>majątkowe</t>
  </si>
  <si>
    <t>III</t>
  </si>
  <si>
    <t>Fundusz obrotowy na koniec I pólrocza</t>
  </si>
  <si>
    <t>Wynik finansowy</t>
  </si>
  <si>
    <t>IV</t>
  </si>
  <si>
    <t>V</t>
  </si>
  <si>
    <t>Koszty</t>
  </si>
  <si>
    <t xml:space="preserve">                                                         NA  DZIEŃ  30.06.2011 r.</t>
  </si>
  <si>
    <t>Fundusz obrotowy na początek roku 2011</t>
  </si>
  <si>
    <t>Koszty i inne obciążenia oraz zobowiązania ogółem</t>
  </si>
  <si>
    <t>Dział 852 rozdział 85232 Centrum Integracji Społecznej Bystrzyca kł.</t>
  </si>
  <si>
    <t>Dział 700 Rozdział  70001 Zarząd Budynków Komunalnych w Bystrzycy Kł.</t>
  </si>
  <si>
    <t xml:space="preserve">Należności </t>
  </si>
  <si>
    <t>ogółem</t>
  </si>
  <si>
    <t xml:space="preserve">Zobowiązania </t>
  </si>
  <si>
    <t>-</t>
  </si>
  <si>
    <t xml:space="preserve"> </t>
  </si>
  <si>
    <t xml:space="preserve">WYKONANIE  PLANÓW  FINANSOWYCH INSTYTUCJI KULTURY </t>
  </si>
  <si>
    <t>Rozchody oraz zobowiązania ogółem</t>
  </si>
  <si>
    <t>Rozchody</t>
  </si>
  <si>
    <t>Dział 921 rozdział 92109 Miejsko Gminny Ośrodek Kultury w Bystrzycy Kł.</t>
  </si>
  <si>
    <t>Dział 921 rozdział 92118 Muzeum Filumenistyczne w Bystrzycy Kł.</t>
  </si>
  <si>
    <t>Dział 921 rozdział 92116 Biblioteka Publiczna w Bystrzycy Kł.</t>
  </si>
  <si>
    <t>WYKONANIE  PLANÓW  FINANSOWYCH  ZAKŁADU OPIEKI ZDROWOTNEJ</t>
  </si>
  <si>
    <t>wynagrodzenia osobowe i bezosobowe</t>
  </si>
  <si>
    <t>rzeczowe w tym:</t>
  </si>
  <si>
    <t xml:space="preserve">*  kredyty </t>
  </si>
  <si>
    <t>* poręczenia gminy</t>
  </si>
  <si>
    <t>* pożyczki z gminy</t>
  </si>
  <si>
    <t>zał. Nr 12                do sprawozdania opisowego na 30.06.2011 r.</t>
  </si>
  <si>
    <t>Zał. Nr 10                do informacji o przebiegu wykonania budżetu za I półrocze 2011 r.</t>
  </si>
  <si>
    <t>Zał. Nr 11                do informacji o przebiegu wykonania budżetu za I półrocze 2011 r.</t>
  </si>
  <si>
    <t>Zał. Nr 9               do informacji o przebiegu wykonania budżetu za I półrocze 2011 r.</t>
  </si>
  <si>
    <t>Zał. Nr 8                do informacji o przebiegu wykonania budżetu za I półrocze 2011 r.</t>
  </si>
  <si>
    <t>Zał. Nr 7                do informacji o przebiegu wykonania budżetu za I półrocze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</si>
</sst>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"/>
  </numFmts>
  <fonts count="7">
    <font>
      <sz val="10"/>
      <name val="Arial CE"/>
      <family val="0"/>
    </font>
    <font>
      <sz val="8"/>
      <name val="Arial CE"/>
      <family val="0"/>
    </font>
    <font>
      <b/>
      <sz val="9"/>
      <name val="Times New Roman"/>
      <family val="1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4" fontId="5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4" xfId="0" applyFont="1" applyBorder="1" applyAlignment="1">
      <alignment/>
    </xf>
    <xf numFmtId="4" fontId="6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0" fontId="5" fillId="0" borderId="0" xfId="0" applyFont="1" applyAlignment="1">
      <alignment/>
    </xf>
    <xf numFmtId="4" fontId="5" fillId="0" borderId="2" xfId="0" applyNumberFormat="1" applyFont="1" applyBorder="1" applyAlignment="1">
      <alignment wrapText="1"/>
    </xf>
    <xf numFmtId="2" fontId="5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" fontId="5" fillId="0" borderId="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6" fillId="0" borderId="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5" sqref="B15:B16"/>
    </sheetView>
  </sheetViews>
  <sheetFormatPr defaultColWidth="9.00390625" defaultRowHeight="12.75"/>
  <cols>
    <col min="2" max="2" width="50.125" style="0" customWidth="1"/>
    <col min="3" max="3" width="13.625" style="0" customWidth="1"/>
    <col min="4" max="4" width="12.75390625" style="0" customWidth="1"/>
    <col min="6" max="6" width="15.00390625" style="0" customWidth="1"/>
    <col min="7" max="7" width="14.00390625" style="0" customWidth="1"/>
  </cols>
  <sheetData>
    <row r="1" spans="2:6" ht="15.75">
      <c r="B1" s="53" t="s">
        <v>40</v>
      </c>
      <c r="C1" s="64"/>
      <c r="D1" s="9"/>
      <c r="E1" s="9"/>
      <c r="F1" s="9"/>
    </row>
    <row r="2" spans="2:7" ht="15.75">
      <c r="B2" s="53" t="s">
        <v>24</v>
      </c>
      <c r="C2" s="53"/>
      <c r="G2" s="72" t="s">
        <v>46</v>
      </c>
    </row>
    <row r="3" spans="2:7" ht="12.75">
      <c r="B3" s="9"/>
      <c r="G3" s="73"/>
    </row>
    <row r="4" ht="28.5" customHeight="1">
      <c r="G4" s="74"/>
    </row>
    <row r="5" spans="1:7" ht="15.75">
      <c r="A5" s="28"/>
      <c r="B5" s="81" t="s">
        <v>33</v>
      </c>
      <c r="C5" s="29" t="s">
        <v>2</v>
      </c>
      <c r="D5" s="30"/>
      <c r="E5" s="31"/>
      <c r="F5" s="83" t="s">
        <v>29</v>
      </c>
      <c r="G5" s="84"/>
    </row>
    <row r="6" spans="1:7" ht="31.5">
      <c r="A6" s="21"/>
      <c r="B6" s="82"/>
      <c r="C6" s="85" t="s">
        <v>1</v>
      </c>
      <c r="D6" s="85" t="s">
        <v>6</v>
      </c>
      <c r="E6" s="32"/>
      <c r="F6" s="28" t="s">
        <v>30</v>
      </c>
      <c r="G6" s="33" t="s">
        <v>4</v>
      </c>
    </row>
    <row r="7" spans="1:7" ht="15.75">
      <c r="A7" s="21"/>
      <c r="B7" s="82"/>
      <c r="C7" s="86"/>
      <c r="D7" s="86"/>
      <c r="E7" s="86" t="s">
        <v>5</v>
      </c>
      <c r="F7" s="21"/>
      <c r="G7" s="21"/>
    </row>
    <row r="8" spans="1:7" ht="12" customHeight="1">
      <c r="A8" s="21"/>
      <c r="B8" s="82"/>
      <c r="C8" s="86"/>
      <c r="D8" s="86"/>
      <c r="E8" s="86"/>
      <c r="F8" s="21"/>
      <c r="G8" s="21"/>
    </row>
    <row r="9" spans="1:7" ht="15.75" hidden="1">
      <c r="A9" s="21"/>
      <c r="B9" s="82"/>
      <c r="C9" s="86"/>
      <c r="D9" s="86"/>
      <c r="E9" s="86"/>
      <c r="F9" s="21"/>
      <c r="G9" s="21"/>
    </row>
    <row r="10" spans="1:7" ht="15.75">
      <c r="A10" s="13">
        <v>1</v>
      </c>
      <c r="B10" s="34">
        <v>2</v>
      </c>
      <c r="C10" s="34">
        <v>3</v>
      </c>
      <c r="D10" s="34">
        <v>4</v>
      </c>
      <c r="E10" s="34">
        <v>5</v>
      </c>
      <c r="F10" s="28">
        <v>6</v>
      </c>
      <c r="G10" s="13">
        <v>7</v>
      </c>
    </row>
    <row r="11" spans="1:7" ht="15.75">
      <c r="A11" s="14" t="s">
        <v>9</v>
      </c>
      <c r="B11" s="15" t="s">
        <v>11</v>
      </c>
      <c r="C11" s="12">
        <v>7076308</v>
      </c>
      <c r="D11" s="12">
        <v>3531799</v>
      </c>
      <c r="E11" s="12">
        <f>D11/C11%</f>
        <v>49.9101932815813</v>
      </c>
      <c r="F11" s="12">
        <v>547137.9</v>
      </c>
      <c r="G11" s="65" t="s">
        <v>32</v>
      </c>
    </row>
    <row r="12" spans="1:7" ht="15.75">
      <c r="A12" s="13">
        <v>1</v>
      </c>
      <c r="B12" s="16" t="s">
        <v>7</v>
      </c>
      <c r="C12" s="17">
        <v>7076308</v>
      </c>
      <c r="D12" s="17">
        <v>3531799</v>
      </c>
      <c r="E12" s="17">
        <f>D12/C12%</f>
        <v>49.9101932815813</v>
      </c>
      <c r="F12" s="17">
        <v>547137.9</v>
      </c>
      <c r="G12" s="62" t="s">
        <v>32</v>
      </c>
    </row>
    <row r="13" spans="1:7" ht="15.75">
      <c r="A13" s="13">
        <v>2</v>
      </c>
      <c r="B13" s="16" t="s">
        <v>8</v>
      </c>
      <c r="C13" s="17">
        <v>0</v>
      </c>
      <c r="D13" s="17">
        <v>0</v>
      </c>
      <c r="E13" s="17"/>
      <c r="F13" s="36"/>
      <c r="G13" s="56"/>
    </row>
    <row r="14" spans="1:7" ht="15.75">
      <c r="A14" s="37"/>
      <c r="B14" s="43"/>
      <c r="C14" s="42"/>
      <c r="D14" s="40"/>
      <c r="E14" s="41"/>
      <c r="F14" s="42"/>
      <c r="G14" s="37"/>
    </row>
    <row r="15" spans="1:7" ht="15.75">
      <c r="A15" s="28"/>
      <c r="B15" s="75" t="s">
        <v>0</v>
      </c>
      <c r="C15" s="77" t="s">
        <v>36</v>
      </c>
      <c r="D15" s="78"/>
      <c r="E15" s="20"/>
      <c r="F15" s="79" t="s">
        <v>31</v>
      </c>
      <c r="G15" s="80"/>
    </row>
    <row r="16" spans="1:7" ht="31.5">
      <c r="A16" s="7"/>
      <c r="B16" s="76"/>
      <c r="C16" s="36" t="s">
        <v>1</v>
      </c>
      <c r="D16" s="18" t="s">
        <v>6</v>
      </c>
      <c r="E16" s="36" t="s">
        <v>5</v>
      </c>
      <c r="F16" s="18" t="s">
        <v>30</v>
      </c>
      <c r="G16" s="52" t="s">
        <v>4</v>
      </c>
    </row>
    <row r="17" spans="1:7" ht="15.75">
      <c r="A17" s="44" t="s">
        <v>10</v>
      </c>
      <c r="B17" s="35" t="s">
        <v>35</v>
      </c>
      <c r="C17" s="48">
        <v>7307000</v>
      </c>
      <c r="D17" s="48">
        <v>3944363</v>
      </c>
      <c r="E17" s="55">
        <f>D17/C17%</f>
        <v>53.980607636512936</v>
      </c>
      <c r="F17" s="51">
        <v>18453894</v>
      </c>
      <c r="G17" s="51">
        <v>4067345.31</v>
      </c>
    </row>
    <row r="18" spans="1:7" ht="15.75">
      <c r="A18" s="46">
        <v>1</v>
      </c>
      <c r="B18" s="13" t="s">
        <v>41</v>
      </c>
      <c r="C18" s="61">
        <v>4090500</v>
      </c>
      <c r="D18" s="61">
        <v>2140562</v>
      </c>
      <c r="E18" s="58">
        <f>D18/C18%</f>
        <v>52.3300818970786</v>
      </c>
      <c r="F18" s="63">
        <v>1348584</v>
      </c>
      <c r="G18" s="63">
        <v>1181523</v>
      </c>
    </row>
    <row r="19" spans="1:7" ht="15.75">
      <c r="A19" s="46">
        <v>2</v>
      </c>
      <c r="B19" s="13" t="s">
        <v>14</v>
      </c>
      <c r="C19" s="61">
        <v>717700</v>
      </c>
      <c r="D19" s="61">
        <v>375800</v>
      </c>
      <c r="E19" s="58">
        <f>D19/C19%</f>
        <v>52.3617110213181</v>
      </c>
      <c r="F19" s="66" t="s">
        <v>32</v>
      </c>
      <c r="G19" s="66" t="s">
        <v>32</v>
      </c>
    </row>
    <row r="20" spans="1:7" ht="15.75">
      <c r="A20" s="46">
        <v>3</v>
      </c>
      <c r="B20" s="21" t="s">
        <v>15</v>
      </c>
      <c r="C20" s="61">
        <v>15000</v>
      </c>
      <c r="D20" s="61">
        <v>5882</v>
      </c>
      <c r="E20" s="58">
        <f>D20/C20%</f>
        <v>39.21333333333333</v>
      </c>
      <c r="F20" s="66" t="s">
        <v>32</v>
      </c>
      <c r="G20" s="66" t="s">
        <v>32</v>
      </c>
    </row>
    <row r="21" spans="1:7" ht="15.75">
      <c r="A21" s="45">
        <v>4</v>
      </c>
      <c r="B21" s="13" t="s">
        <v>42</v>
      </c>
      <c r="C21" s="61">
        <f>C17-C18-C19-C20</f>
        <v>2483800</v>
      </c>
      <c r="D21" s="61">
        <f>D17-D18-D19-D20</f>
        <v>1422119</v>
      </c>
      <c r="E21" s="58">
        <f>D21/C21%</f>
        <v>57.25577743779692</v>
      </c>
      <c r="F21" s="51">
        <f>F17-F18</f>
        <v>17105310</v>
      </c>
      <c r="G21" s="63">
        <f>G17-G18</f>
        <v>2885822.31</v>
      </c>
    </row>
    <row r="22" spans="1:7" ht="15.75">
      <c r="A22" s="45"/>
      <c r="B22" s="13" t="s">
        <v>43</v>
      </c>
      <c r="C22" s="61"/>
      <c r="D22" s="61"/>
      <c r="E22" s="58"/>
      <c r="F22" s="63">
        <v>5855921</v>
      </c>
      <c r="G22" s="63"/>
    </row>
    <row r="23" spans="1:7" ht="15.75">
      <c r="A23" s="45"/>
      <c r="B23" s="13" t="s">
        <v>44</v>
      </c>
      <c r="C23" s="61"/>
      <c r="D23" s="61"/>
      <c r="E23" s="58"/>
      <c r="F23" s="63">
        <v>9271419</v>
      </c>
      <c r="G23" s="63"/>
    </row>
    <row r="24" spans="1:7" ht="15.75">
      <c r="A24" s="45"/>
      <c r="B24" s="13" t="s">
        <v>45</v>
      </c>
      <c r="C24" s="61"/>
      <c r="D24" s="61"/>
      <c r="E24" s="58"/>
      <c r="F24" s="63">
        <v>600000</v>
      </c>
      <c r="G24" s="63"/>
    </row>
    <row r="25" spans="1:7" ht="15.75">
      <c r="A25" s="47">
        <v>5</v>
      </c>
      <c r="B25" s="13" t="s">
        <v>17</v>
      </c>
      <c r="C25" s="61"/>
      <c r="D25" s="61"/>
      <c r="E25" s="58"/>
      <c r="F25" s="51"/>
      <c r="G25" s="51"/>
    </row>
    <row r="26" spans="1:7" ht="15.75">
      <c r="A26" s="10" t="s">
        <v>18</v>
      </c>
      <c r="B26" s="10" t="s">
        <v>20</v>
      </c>
      <c r="C26" s="60">
        <f>C11-C17</f>
        <v>-230692</v>
      </c>
      <c r="D26" s="60">
        <f>D11-D17</f>
        <v>-412564</v>
      </c>
      <c r="E26" s="59"/>
      <c r="F26" s="17"/>
      <c r="G26" s="20"/>
    </row>
  </sheetData>
  <sheetProtection password="CA6D" sheet="1" objects="1" scenarios="1"/>
  <mergeCells count="9">
    <mergeCell ref="G2:G4"/>
    <mergeCell ref="B15:B16"/>
    <mergeCell ref="C15:D15"/>
    <mergeCell ref="F15:G15"/>
    <mergeCell ref="B5:B9"/>
    <mergeCell ref="F5:G5"/>
    <mergeCell ref="C6:C9"/>
    <mergeCell ref="D6:D9"/>
    <mergeCell ref="E7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">
      <selection activeCell="A9" sqref="A9:IV9"/>
    </sheetView>
  </sheetViews>
  <sheetFormatPr defaultColWidth="9.00390625" defaultRowHeight="12.75"/>
  <cols>
    <col min="2" max="2" width="50.125" style="0" customWidth="1"/>
    <col min="3" max="3" width="14.875" style="0" customWidth="1"/>
    <col min="4" max="4" width="12.75390625" style="0" customWidth="1"/>
    <col min="6" max="6" width="13.375" style="0" customWidth="1"/>
    <col min="7" max="7" width="12.00390625" style="0" customWidth="1"/>
  </cols>
  <sheetData>
    <row r="1" spans="2:7" ht="15.75">
      <c r="B1" s="53" t="s">
        <v>34</v>
      </c>
      <c r="C1" s="53"/>
      <c r="D1" s="1"/>
      <c r="E1" s="2"/>
      <c r="F1" s="2"/>
      <c r="G1" s="2"/>
    </row>
    <row r="2" spans="2:7" ht="15.75">
      <c r="B2" s="53" t="s">
        <v>24</v>
      </c>
      <c r="C2" s="53"/>
      <c r="D2" s="6"/>
      <c r="F2" s="2"/>
      <c r="G2" s="72" t="s">
        <v>49</v>
      </c>
    </row>
    <row r="3" ht="12.75">
      <c r="G3" s="73"/>
    </row>
    <row r="4" spans="2:7" ht="47.25" customHeight="1">
      <c r="B4" t="s">
        <v>39</v>
      </c>
      <c r="G4" s="87"/>
    </row>
    <row r="5" spans="1:7" ht="15.75">
      <c r="A5" s="28"/>
      <c r="B5" s="81" t="s">
        <v>33</v>
      </c>
      <c r="C5" s="29" t="s">
        <v>2</v>
      </c>
      <c r="D5" s="30"/>
      <c r="E5" s="31"/>
      <c r="F5" s="83" t="s">
        <v>29</v>
      </c>
      <c r="G5" s="84"/>
    </row>
    <row r="6" spans="1:7" ht="31.5">
      <c r="A6" s="21"/>
      <c r="B6" s="82"/>
      <c r="C6" s="85" t="s">
        <v>1</v>
      </c>
      <c r="D6" s="85" t="s">
        <v>6</v>
      </c>
      <c r="E6" s="32"/>
      <c r="F6" s="28" t="s">
        <v>30</v>
      </c>
      <c r="G6" s="33" t="s">
        <v>4</v>
      </c>
    </row>
    <row r="7" spans="1:7" ht="15.75">
      <c r="A7" s="21"/>
      <c r="B7" s="82"/>
      <c r="C7" s="86"/>
      <c r="D7" s="86"/>
      <c r="E7" s="86" t="s">
        <v>5</v>
      </c>
      <c r="F7" s="21"/>
      <c r="G7" s="21"/>
    </row>
    <row r="8" spans="1:7" ht="15.75">
      <c r="A8" s="21"/>
      <c r="B8" s="82"/>
      <c r="C8" s="86"/>
      <c r="D8" s="86"/>
      <c r="E8" s="86"/>
      <c r="F8" s="21"/>
      <c r="G8" s="21"/>
    </row>
    <row r="9" spans="1:7" ht="15.75">
      <c r="A9" s="13">
        <v>1</v>
      </c>
      <c r="B9" s="34">
        <v>2</v>
      </c>
      <c r="C9" s="34">
        <v>3</v>
      </c>
      <c r="D9" s="34">
        <v>4</v>
      </c>
      <c r="E9" s="34">
        <v>5</v>
      </c>
      <c r="F9" s="28">
        <v>6</v>
      </c>
      <c r="G9" s="13">
        <v>7</v>
      </c>
    </row>
    <row r="10" spans="1:7" ht="15.75">
      <c r="A10" s="14" t="s">
        <v>9</v>
      </c>
      <c r="B10" s="15" t="s">
        <v>11</v>
      </c>
      <c r="C10" s="12">
        <v>524000</v>
      </c>
      <c r="D10" s="12">
        <v>262931.78</v>
      </c>
      <c r="E10" s="12">
        <f>D10/C10%</f>
        <v>50.17782061068703</v>
      </c>
      <c r="F10" s="65" t="s">
        <v>32</v>
      </c>
      <c r="G10" s="65" t="s">
        <v>32</v>
      </c>
    </row>
    <row r="11" spans="1:7" ht="15.75">
      <c r="A11" s="13">
        <v>1</v>
      </c>
      <c r="B11" s="16" t="s">
        <v>7</v>
      </c>
      <c r="C11" s="17">
        <f>C10-C12</f>
        <v>15000</v>
      </c>
      <c r="D11" s="17">
        <v>9731.78</v>
      </c>
      <c r="E11" s="17">
        <f>D11/C11%</f>
        <v>64.87853333333334</v>
      </c>
      <c r="F11" s="61" t="s">
        <v>32</v>
      </c>
      <c r="G11" s="62" t="s">
        <v>32</v>
      </c>
    </row>
    <row r="12" spans="1:7" ht="15.75">
      <c r="A12" s="13">
        <v>2</v>
      </c>
      <c r="B12" s="16" t="s">
        <v>8</v>
      </c>
      <c r="C12" s="17">
        <v>509000</v>
      </c>
      <c r="D12" s="17">
        <v>253200</v>
      </c>
      <c r="E12" s="17">
        <f>D12/C12%</f>
        <v>49.74459724950884</v>
      </c>
      <c r="F12" s="36"/>
      <c r="G12" s="56"/>
    </row>
    <row r="13" spans="1:7" ht="15.75">
      <c r="A13" s="37"/>
      <c r="B13" s="43"/>
      <c r="C13" s="42"/>
      <c r="D13" s="40"/>
      <c r="E13" s="41"/>
      <c r="F13" s="42"/>
      <c r="G13" s="37"/>
    </row>
    <row r="14" spans="1:7" ht="15.75">
      <c r="A14" s="28"/>
      <c r="B14" s="75" t="s">
        <v>0</v>
      </c>
      <c r="C14" s="77" t="s">
        <v>36</v>
      </c>
      <c r="D14" s="78"/>
      <c r="E14" s="20"/>
      <c r="F14" s="79" t="s">
        <v>31</v>
      </c>
      <c r="G14" s="80"/>
    </row>
    <row r="15" spans="1:7" ht="31.5">
      <c r="A15" s="7"/>
      <c r="B15" s="76"/>
      <c r="C15" s="36" t="s">
        <v>1</v>
      </c>
      <c r="D15" s="18" t="s">
        <v>6</v>
      </c>
      <c r="E15" s="36" t="s">
        <v>5</v>
      </c>
      <c r="F15" s="18" t="s">
        <v>30</v>
      </c>
      <c r="G15" s="52" t="s">
        <v>4</v>
      </c>
    </row>
    <row r="16" spans="1:7" ht="15.75">
      <c r="A16" s="44" t="s">
        <v>10</v>
      </c>
      <c r="B16" s="35" t="s">
        <v>35</v>
      </c>
      <c r="C16" s="48">
        <v>524000</v>
      </c>
      <c r="D16" s="48">
        <v>307899.94</v>
      </c>
      <c r="E16" s="55">
        <f aca="true" t="shared" si="0" ref="E16:E21">D16/C16%</f>
        <v>58.75953053435114</v>
      </c>
      <c r="F16" s="51">
        <v>45838.73</v>
      </c>
      <c r="G16" s="54">
        <v>45838.73</v>
      </c>
    </row>
    <row r="17" spans="1:7" ht="15.75">
      <c r="A17" s="46">
        <v>1</v>
      </c>
      <c r="B17" s="13" t="s">
        <v>12</v>
      </c>
      <c r="C17" s="17">
        <v>364680</v>
      </c>
      <c r="D17" s="17">
        <v>179188.33</v>
      </c>
      <c r="E17" s="58">
        <f t="shared" si="0"/>
        <v>49.13577108698036</v>
      </c>
      <c r="F17" s="57" t="s">
        <v>32</v>
      </c>
      <c r="G17" s="57" t="s">
        <v>32</v>
      </c>
    </row>
    <row r="18" spans="1:7" ht="15.75">
      <c r="A18" s="46">
        <v>2</v>
      </c>
      <c r="B18" s="18" t="s">
        <v>13</v>
      </c>
      <c r="C18" s="17">
        <v>1000</v>
      </c>
      <c r="D18" s="17">
        <v>2400</v>
      </c>
      <c r="E18" s="58">
        <f t="shared" si="0"/>
        <v>240</v>
      </c>
      <c r="F18" s="19" t="s">
        <v>32</v>
      </c>
      <c r="G18" s="57" t="s">
        <v>32</v>
      </c>
    </row>
    <row r="19" spans="1:7" ht="15.75">
      <c r="A19" s="46">
        <v>3</v>
      </c>
      <c r="B19" s="13" t="s">
        <v>14</v>
      </c>
      <c r="C19" s="17">
        <v>64695</v>
      </c>
      <c r="D19" s="17">
        <v>30958.79</v>
      </c>
      <c r="E19" s="58">
        <f t="shared" si="0"/>
        <v>47.85345080763583</v>
      </c>
      <c r="F19" s="19" t="s">
        <v>32</v>
      </c>
      <c r="G19" s="57" t="s">
        <v>32</v>
      </c>
    </row>
    <row r="20" spans="1:7" ht="15.75">
      <c r="A20" s="46">
        <v>4</v>
      </c>
      <c r="B20" s="21" t="s">
        <v>15</v>
      </c>
      <c r="C20" s="17">
        <v>12613</v>
      </c>
      <c r="D20" s="17">
        <v>7700</v>
      </c>
      <c r="E20" s="58">
        <f t="shared" si="0"/>
        <v>61.04812495044795</v>
      </c>
      <c r="F20" s="19" t="s">
        <v>32</v>
      </c>
      <c r="G20" s="57" t="s">
        <v>32</v>
      </c>
    </row>
    <row r="21" spans="1:7" ht="15.75">
      <c r="A21" s="45">
        <v>5</v>
      </c>
      <c r="B21" s="13" t="s">
        <v>16</v>
      </c>
      <c r="C21" s="17">
        <v>81012</v>
      </c>
      <c r="D21" s="17">
        <v>87652.82</v>
      </c>
      <c r="E21" s="58">
        <f t="shared" si="0"/>
        <v>108.19732879079643</v>
      </c>
      <c r="F21" s="20">
        <f>F16</f>
        <v>45838.73</v>
      </c>
      <c r="G21" s="20">
        <f>G16</f>
        <v>45838.73</v>
      </c>
    </row>
    <row r="22" spans="1:7" ht="15.75">
      <c r="A22" s="47">
        <v>6</v>
      </c>
      <c r="B22" s="13" t="s">
        <v>17</v>
      </c>
      <c r="C22" s="17">
        <v>0</v>
      </c>
      <c r="D22" s="17">
        <v>0</v>
      </c>
      <c r="E22" s="55"/>
      <c r="F22" s="16"/>
      <c r="G22" s="20"/>
    </row>
    <row r="23" spans="1:7" ht="15.75">
      <c r="A23" s="10" t="s">
        <v>18</v>
      </c>
      <c r="B23" s="10" t="s">
        <v>20</v>
      </c>
      <c r="C23" s="59"/>
      <c r="D23" s="60">
        <f>D10-D16</f>
        <v>-44968.159999999974</v>
      </c>
      <c r="E23" s="59"/>
      <c r="F23" s="17"/>
      <c r="G23" s="20"/>
    </row>
  </sheetData>
  <sheetProtection password="CA6D" sheet="1" objects="1" scenarios="1"/>
  <mergeCells count="9">
    <mergeCell ref="G2:G4"/>
    <mergeCell ref="B14:B15"/>
    <mergeCell ref="C14:D14"/>
    <mergeCell ref="F14:G14"/>
    <mergeCell ref="B5:B8"/>
    <mergeCell ref="F5:G5"/>
    <mergeCell ref="C6:C8"/>
    <mergeCell ref="D6:D8"/>
    <mergeCell ref="E7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B1">
      <selection activeCell="G2" sqref="G2:G4"/>
    </sheetView>
  </sheetViews>
  <sheetFormatPr defaultColWidth="9.00390625" defaultRowHeight="12.75"/>
  <cols>
    <col min="2" max="2" width="50.125" style="0" customWidth="1"/>
    <col min="3" max="3" width="14.875" style="0" customWidth="1"/>
    <col min="4" max="4" width="12.75390625" style="0" customWidth="1"/>
    <col min="6" max="6" width="13.375" style="0" customWidth="1"/>
    <col min="7" max="7" width="14.00390625" style="0" customWidth="1"/>
  </cols>
  <sheetData>
    <row r="1" spans="2:7" ht="15.75">
      <c r="B1" s="53" t="s">
        <v>34</v>
      </c>
      <c r="C1" s="53"/>
      <c r="D1" s="1"/>
      <c r="E1" s="2"/>
      <c r="F1" s="2"/>
      <c r="G1" s="2"/>
    </row>
    <row r="2" spans="2:7" ht="15.75">
      <c r="B2" s="53" t="s">
        <v>24</v>
      </c>
      <c r="C2" s="53"/>
      <c r="D2" s="6"/>
      <c r="F2" s="2"/>
      <c r="G2" s="72" t="s">
        <v>47</v>
      </c>
    </row>
    <row r="3" ht="12.75">
      <c r="G3" s="73"/>
    </row>
    <row r="4" spans="2:7" ht="38.25" customHeight="1">
      <c r="B4" t="s">
        <v>38</v>
      </c>
      <c r="G4" s="87"/>
    </row>
    <row r="5" spans="1:7" ht="15.75">
      <c r="A5" s="28"/>
      <c r="B5" s="81" t="s">
        <v>33</v>
      </c>
      <c r="C5" s="29" t="s">
        <v>2</v>
      </c>
      <c r="D5" s="30"/>
      <c r="E5" s="31"/>
      <c r="F5" s="83" t="s">
        <v>29</v>
      </c>
      <c r="G5" s="84"/>
    </row>
    <row r="6" spans="1:7" ht="31.5">
      <c r="A6" s="21"/>
      <c r="B6" s="82"/>
      <c r="C6" s="85" t="s">
        <v>1</v>
      </c>
      <c r="D6" s="85" t="s">
        <v>6</v>
      </c>
      <c r="E6" s="32"/>
      <c r="F6" s="28" t="s">
        <v>30</v>
      </c>
      <c r="G6" s="33" t="s">
        <v>4</v>
      </c>
    </row>
    <row r="7" spans="1:7" ht="15.75">
      <c r="A7" s="21"/>
      <c r="B7" s="82"/>
      <c r="C7" s="86"/>
      <c r="D7" s="86"/>
      <c r="E7" s="86" t="s">
        <v>5</v>
      </c>
      <c r="F7" s="21"/>
      <c r="G7" s="21"/>
    </row>
    <row r="8" spans="1:7" ht="15.75">
      <c r="A8" s="21"/>
      <c r="B8" s="82"/>
      <c r="C8" s="86"/>
      <c r="D8" s="86"/>
      <c r="E8" s="86"/>
      <c r="F8" s="21"/>
      <c r="G8" s="21"/>
    </row>
    <row r="9" spans="1:7" ht="15.75">
      <c r="A9" s="21"/>
      <c r="B9" s="82"/>
      <c r="C9" s="86"/>
      <c r="D9" s="86"/>
      <c r="E9" s="86"/>
      <c r="F9" s="21"/>
      <c r="G9" s="21"/>
    </row>
    <row r="10" spans="1:7" ht="15.75">
      <c r="A10" s="21"/>
      <c r="B10" s="82"/>
      <c r="C10" s="86"/>
      <c r="D10" s="86"/>
      <c r="E10" s="86"/>
      <c r="F10" s="21"/>
      <c r="G10" s="21"/>
    </row>
    <row r="11" spans="1:7" ht="15.75">
      <c r="A11" s="21"/>
      <c r="B11" s="88"/>
      <c r="C11" s="89"/>
      <c r="D11" s="89"/>
      <c r="E11" s="89"/>
      <c r="F11" s="21"/>
      <c r="G11" s="21"/>
    </row>
    <row r="12" spans="1:7" ht="15.75">
      <c r="A12" s="13">
        <v>1</v>
      </c>
      <c r="B12" s="34">
        <v>2</v>
      </c>
      <c r="C12" s="34">
        <v>3</v>
      </c>
      <c r="D12" s="34">
        <v>4</v>
      </c>
      <c r="E12" s="34">
        <v>5</v>
      </c>
      <c r="F12" s="28">
        <v>6</v>
      </c>
      <c r="G12" s="13">
        <v>7</v>
      </c>
    </row>
    <row r="13" spans="1:7" ht="15.75">
      <c r="A13" s="14" t="s">
        <v>9</v>
      </c>
      <c r="B13" s="15" t="s">
        <v>11</v>
      </c>
      <c r="C13" s="12">
        <v>319200</v>
      </c>
      <c r="D13" s="12">
        <f>D14+D15</f>
        <v>145448</v>
      </c>
      <c r="E13" s="12">
        <f>D13/C13%</f>
        <v>45.56641604010025</v>
      </c>
      <c r="F13" s="12">
        <v>8541.17</v>
      </c>
      <c r="G13" s="23">
        <v>209</v>
      </c>
    </row>
    <row r="14" spans="1:7" ht="15.75">
      <c r="A14" s="13">
        <v>1</v>
      </c>
      <c r="B14" s="16" t="s">
        <v>7</v>
      </c>
      <c r="C14" s="17">
        <v>109200</v>
      </c>
      <c r="D14" s="17">
        <v>40448</v>
      </c>
      <c r="E14" s="17">
        <f>D14/C14%</f>
        <v>37.040293040293044</v>
      </c>
      <c r="F14" s="17">
        <v>8541.17</v>
      </c>
      <c r="G14" s="17">
        <v>209</v>
      </c>
    </row>
    <row r="15" spans="1:7" ht="15.75">
      <c r="A15" s="13">
        <v>2</v>
      </c>
      <c r="B15" s="16" t="s">
        <v>8</v>
      </c>
      <c r="C15" s="17">
        <v>210000</v>
      </c>
      <c r="D15" s="17">
        <v>105000</v>
      </c>
      <c r="E15" s="17">
        <f>D15/C15%</f>
        <v>50</v>
      </c>
      <c r="F15" s="36"/>
      <c r="G15" s="56"/>
    </row>
    <row r="16" spans="1:7" ht="15.75">
      <c r="A16" s="37"/>
      <c r="B16" s="43"/>
      <c r="C16" s="42"/>
      <c r="D16" s="40"/>
      <c r="E16" s="41"/>
      <c r="F16" s="42"/>
      <c r="G16" s="37"/>
    </row>
    <row r="17" spans="1:7" ht="15.75">
      <c r="A17" s="28"/>
      <c r="B17" s="75" t="s">
        <v>0</v>
      </c>
      <c r="C17" s="77" t="s">
        <v>36</v>
      </c>
      <c r="D17" s="78"/>
      <c r="E17" s="20"/>
      <c r="F17" s="79" t="s">
        <v>31</v>
      </c>
      <c r="G17" s="80"/>
    </row>
    <row r="18" spans="1:7" ht="31.5">
      <c r="A18" s="7"/>
      <c r="B18" s="76"/>
      <c r="C18" s="36" t="s">
        <v>1</v>
      </c>
      <c r="D18" s="18" t="s">
        <v>6</v>
      </c>
      <c r="E18" s="36" t="s">
        <v>5</v>
      </c>
      <c r="F18" s="18" t="s">
        <v>30</v>
      </c>
      <c r="G18" s="52" t="s">
        <v>4</v>
      </c>
    </row>
    <row r="19" spans="1:7" ht="15.75">
      <c r="A19" s="44" t="s">
        <v>10</v>
      </c>
      <c r="B19" s="35" t="s">
        <v>35</v>
      </c>
      <c r="C19" s="48">
        <v>319200</v>
      </c>
      <c r="D19" s="48">
        <v>166204</v>
      </c>
      <c r="E19" s="55">
        <f aca="true" t="shared" si="0" ref="E19:E24">D19/C19%</f>
        <v>52.06892230576441</v>
      </c>
      <c r="F19" s="51">
        <v>14226.85</v>
      </c>
      <c r="G19" s="54">
        <v>0</v>
      </c>
    </row>
    <row r="20" spans="1:7" ht="15.75">
      <c r="A20" s="46">
        <v>1</v>
      </c>
      <c r="B20" s="13" t="s">
        <v>12</v>
      </c>
      <c r="C20" s="17">
        <v>183486</v>
      </c>
      <c r="D20" s="17">
        <v>89499</v>
      </c>
      <c r="E20" s="58">
        <f t="shared" si="0"/>
        <v>48.77701841012394</v>
      </c>
      <c r="F20" s="20">
        <v>6936.02</v>
      </c>
      <c r="G20" s="57" t="s">
        <v>32</v>
      </c>
    </row>
    <row r="21" spans="1:7" ht="15.75">
      <c r="A21" s="46">
        <v>2</v>
      </c>
      <c r="B21" s="18" t="s">
        <v>13</v>
      </c>
      <c r="C21" s="17">
        <v>13000</v>
      </c>
      <c r="D21" s="17">
        <v>7870</v>
      </c>
      <c r="E21" s="58">
        <f t="shared" si="0"/>
        <v>60.53846153846154</v>
      </c>
      <c r="F21" s="19" t="s">
        <v>32</v>
      </c>
      <c r="G21" s="57" t="s">
        <v>32</v>
      </c>
    </row>
    <row r="22" spans="1:7" ht="15.75">
      <c r="A22" s="46">
        <v>3</v>
      </c>
      <c r="B22" s="13" t="s">
        <v>14</v>
      </c>
      <c r="C22" s="17">
        <v>33624</v>
      </c>
      <c r="D22" s="17">
        <v>17383</v>
      </c>
      <c r="E22" s="58">
        <f t="shared" si="0"/>
        <v>51.69819176778491</v>
      </c>
      <c r="F22" s="19" t="s">
        <v>32</v>
      </c>
      <c r="G22" s="57" t="s">
        <v>32</v>
      </c>
    </row>
    <row r="23" spans="1:7" ht="15.75">
      <c r="A23" s="46">
        <v>4</v>
      </c>
      <c r="B23" s="21" t="s">
        <v>15</v>
      </c>
      <c r="C23" s="17">
        <v>8860</v>
      </c>
      <c r="D23" s="17">
        <v>7821</v>
      </c>
      <c r="E23" s="58">
        <f t="shared" si="0"/>
        <v>88.27313769751693</v>
      </c>
      <c r="F23" s="19" t="s">
        <v>32</v>
      </c>
      <c r="G23" s="57" t="s">
        <v>32</v>
      </c>
    </row>
    <row r="24" spans="1:7" ht="15.75">
      <c r="A24" s="45">
        <v>5</v>
      </c>
      <c r="B24" s="13" t="s">
        <v>16</v>
      </c>
      <c r="C24" s="17">
        <v>80230</v>
      </c>
      <c r="D24" s="17">
        <v>43631</v>
      </c>
      <c r="E24" s="58">
        <f t="shared" si="0"/>
        <v>54.38240059827995</v>
      </c>
      <c r="F24" s="20">
        <f>F19-F20</f>
        <v>7290.83</v>
      </c>
      <c r="G24" s="20" t="s">
        <v>32</v>
      </c>
    </row>
    <row r="25" spans="1:7" ht="15.75">
      <c r="A25" s="47">
        <v>6</v>
      </c>
      <c r="B25" s="13" t="s">
        <v>17</v>
      </c>
      <c r="C25" s="17">
        <v>0</v>
      </c>
      <c r="D25" s="17">
        <v>0</v>
      </c>
      <c r="E25" s="55"/>
      <c r="F25" s="16"/>
      <c r="G25" s="20"/>
    </row>
    <row r="26" spans="1:7" ht="15.75">
      <c r="A26" s="10" t="s">
        <v>18</v>
      </c>
      <c r="B26" s="10" t="s">
        <v>20</v>
      </c>
      <c r="C26" s="59"/>
      <c r="D26" s="60">
        <f>D13-D19</f>
        <v>-20756</v>
      </c>
      <c r="E26" s="59"/>
      <c r="F26" s="17"/>
      <c r="G26" s="20"/>
    </row>
  </sheetData>
  <sheetProtection password="CA6D" sheet="1" objects="1" scenarios="1"/>
  <mergeCells count="9">
    <mergeCell ref="G2:G4"/>
    <mergeCell ref="B17:B18"/>
    <mergeCell ref="C17:D17"/>
    <mergeCell ref="F17:G17"/>
    <mergeCell ref="B5:B11"/>
    <mergeCell ref="F5:G5"/>
    <mergeCell ref="C6:C11"/>
    <mergeCell ref="D6:D11"/>
    <mergeCell ref="E7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B1">
      <selection activeCell="B13" sqref="B13"/>
    </sheetView>
  </sheetViews>
  <sheetFormatPr defaultColWidth="9.00390625" defaultRowHeight="12.75"/>
  <cols>
    <col min="2" max="2" width="50.125" style="0" customWidth="1"/>
    <col min="3" max="3" width="14.875" style="0" customWidth="1"/>
    <col min="4" max="4" width="12.75390625" style="0" customWidth="1"/>
    <col min="6" max="6" width="13.375" style="0" customWidth="1"/>
    <col min="7" max="7" width="14.00390625" style="0" customWidth="1"/>
  </cols>
  <sheetData>
    <row r="1" spans="2:7" ht="15.75">
      <c r="B1" s="53" t="s">
        <v>34</v>
      </c>
      <c r="C1" s="53"/>
      <c r="D1" s="1"/>
      <c r="E1" s="2"/>
      <c r="F1" s="2"/>
      <c r="G1" s="72" t="s">
        <v>48</v>
      </c>
    </row>
    <row r="2" spans="2:7" ht="15.75">
      <c r="B2" s="53" t="s">
        <v>24</v>
      </c>
      <c r="C2" s="53"/>
      <c r="D2" s="6"/>
      <c r="F2" s="2"/>
      <c r="G2" s="73"/>
    </row>
    <row r="3" ht="38.25" customHeight="1">
      <c r="G3" s="87"/>
    </row>
    <row r="4" spans="2:7" ht="12.75">
      <c r="B4" t="s">
        <v>37</v>
      </c>
      <c r="G4" s="71"/>
    </row>
    <row r="5" spans="1:7" ht="15.75">
      <c r="A5" s="28"/>
      <c r="B5" s="81" t="s">
        <v>33</v>
      </c>
      <c r="C5" s="29" t="s">
        <v>2</v>
      </c>
      <c r="D5" s="30"/>
      <c r="E5" s="31"/>
      <c r="F5" s="83" t="s">
        <v>29</v>
      </c>
      <c r="G5" s="84"/>
    </row>
    <row r="6" spans="1:7" ht="31.5">
      <c r="A6" s="21"/>
      <c r="B6" s="82"/>
      <c r="C6" s="85" t="s">
        <v>1</v>
      </c>
      <c r="D6" s="85" t="s">
        <v>6</v>
      </c>
      <c r="E6" s="32"/>
      <c r="F6" s="28" t="s">
        <v>30</v>
      </c>
      <c r="G6" s="33" t="s">
        <v>4</v>
      </c>
    </row>
    <row r="7" spans="1:7" ht="15.75">
      <c r="A7" s="21"/>
      <c r="B7" s="82"/>
      <c r="C7" s="86"/>
      <c r="D7" s="86"/>
      <c r="E7" s="86" t="s">
        <v>5</v>
      </c>
      <c r="F7" s="21"/>
      <c r="G7" s="21"/>
    </row>
    <row r="8" spans="1:7" ht="8.25" customHeight="1">
      <c r="A8" s="21"/>
      <c r="B8" s="82"/>
      <c r="C8" s="86"/>
      <c r="D8" s="86"/>
      <c r="E8" s="86"/>
      <c r="F8" s="21"/>
      <c r="G8" s="21"/>
    </row>
    <row r="9" spans="1:7" ht="15.75" hidden="1">
      <c r="A9" s="21"/>
      <c r="B9" s="82"/>
      <c r="C9" s="86"/>
      <c r="D9" s="86"/>
      <c r="E9" s="86"/>
      <c r="F9" s="21"/>
      <c r="G9" s="21"/>
    </row>
    <row r="10" spans="1:7" ht="0.75" customHeight="1">
      <c r="A10" s="21"/>
      <c r="B10" s="82"/>
      <c r="C10" s="86"/>
      <c r="D10" s="86"/>
      <c r="E10" s="86"/>
      <c r="F10" s="21"/>
      <c r="G10" s="21"/>
    </row>
    <row r="11" spans="1:7" ht="15.75" hidden="1">
      <c r="A11" s="21"/>
      <c r="B11" s="88"/>
      <c r="C11" s="89"/>
      <c r="D11" s="89"/>
      <c r="E11" s="89"/>
      <c r="F11" s="21"/>
      <c r="G11" s="21"/>
    </row>
    <row r="12" spans="1:7" ht="15.75">
      <c r="A12" s="13">
        <v>1</v>
      </c>
      <c r="B12" s="34">
        <v>2</v>
      </c>
      <c r="C12" s="34">
        <v>3</v>
      </c>
      <c r="D12" s="34">
        <v>4</v>
      </c>
      <c r="E12" s="34">
        <v>5</v>
      </c>
      <c r="F12" s="28">
        <v>6</v>
      </c>
      <c r="G12" s="13">
        <v>7</v>
      </c>
    </row>
    <row r="13" spans="1:7" ht="15.75">
      <c r="A13" s="14" t="s">
        <v>9</v>
      </c>
      <c r="B13" s="15" t="s">
        <v>11</v>
      </c>
      <c r="C13" s="12">
        <v>881627.6</v>
      </c>
      <c r="D13" s="12">
        <v>602769.82</v>
      </c>
      <c r="E13" s="12">
        <f>D13/C13%</f>
        <v>68.37011681576212</v>
      </c>
      <c r="F13" s="12">
        <v>17490.34</v>
      </c>
      <c r="G13" s="23">
        <v>7215.23</v>
      </c>
    </row>
    <row r="14" spans="1:7" ht="15.75">
      <c r="A14" s="13">
        <v>1</v>
      </c>
      <c r="B14" s="16" t="s">
        <v>7</v>
      </c>
      <c r="C14" s="17">
        <f>C13-C15</f>
        <v>172700</v>
      </c>
      <c r="D14" s="17">
        <f>D13-D15</f>
        <v>161346.21999999997</v>
      </c>
      <c r="E14" s="17">
        <f>D14/C14%</f>
        <v>93.4257209033005</v>
      </c>
      <c r="F14" s="17">
        <v>17490.34</v>
      </c>
      <c r="G14" s="17">
        <v>7215.23</v>
      </c>
    </row>
    <row r="15" spans="1:7" ht="15.75">
      <c r="A15" s="13">
        <v>2</v>
      </c>
      <c r="B15" s="16" t="s">
        <v>8</v>
      </c>
      <c r="C15" s="17">
        <v>708927.6</v>
      </c>
      <c r="D15" s="17">
        <v>441423.6</v>
      </c>
      <c r="E15" s="17">
        <f>D15/C15%</f>
        <v>62.26638658164811</v>
      </c>
      <c r="F15" s="36"/>
      <c r="G15" s="56"/>
    </row>
    <row r="16" spans="1:7" ht="15.75">
      <c r="A16" s="37"/>
      <c r="B16" s="43"/>
      <c r="C16" s="42"/>
      <c r="D16" s="40"/>
      <c r="E16" s="41"/>
      <c r="F16" s="42"/>
      <c r="G16" s="37"/>
    </row>
    <row r="17" spans="1:7" ht="15.75">
      <c r="A17" s="28"/>
      <c r="B17" s="75" t="s">
        <v>0</v>
      </c>
      <c r="C17" s="77" t="s">
        <v>36</v>
      </c>
      <c r="D17" s="78"/>
      <c r="E17" s="20"/>
      <c r="F17" s="79" t="s">
        <v>31</v>
      </c>
      <c r="G17" s="80"/>
    </row>
    <row r="18" spans="1:7" ht="31.5">
      <c r="A18" s="7"/>
      <c r="B18" s="76"/>
      <c r="C18" s="36" t="s">
        <v>1</v>
      </c>
      <c r="D18" s="18" t="s">
        <v>6</v>
      </c>
      <c r="E18" s="36" t="s">
        <v>5</v>
      </c>
      <c r="F18" s="18" t="s">
        <v>30</v>
      </c>
      <c r="G18" s="52" t="s">
        <v>4</v>
      </c>
    </row>
    <row r="19" spans="1:7" ht="15.75">
      <c r="A19" s="44" t="s">
        <v>10</v>
      </c>
      <c r="B19" s="35" t="s">
        <v>35</v>
      </c>
      <c r="C19" s="48">
        <f>SUM(C20:C25)</f>
        <v>881627.6</v>
      </c>
      <c r="D19" s="48">
        <v>668487.04</v>
      </c>
      <c r="E19" s="55">
        <f>D19/C19%</f>
        <v>75.82419606645709</v>
      </c>
      <c r="F19" s="51">
        <v>696244.66</v>
      </c>
      <c r="G19" s="54">
        <v>65274.56</v>
      </c>
    </row>
    <row r="20" spans="1:7" ht="15.75">
      <c r="A20" s="46">
        <v>1</v>
      </c>
      <c r="B20" s="13" t="s">
        <v>12</v>
      </c>
      <c r="C20" s="17">
        <v>368092.32</v>
      </c>
      <c r="D20" s="17">
        <v>176686.02</v>
      </c>
      <c r="E20" s="58">
        <f aca="true" t="shared" si="0" ref="E20:E25">D20/C20%</f>
        <v>48.00046357935422</v>
      </c>
      <c r="F20" s="20">
        <v>19072.27</v>
      </c>
      <c r="G20" s="57" t="s">
        <v>32</v>
      </c>
    </row>
    <row r="21" spans="1:7" ht="15.75">
      <c r="A21" s="46">
        <v>2</v>
      </c>
      <c r="B21" s="18" t="s">
        <v>13</v>
      </c>
      <c r="C21" s="17">
        <v>83026.68</v>
      </c>
      <c r="D21" s="17">
        <v>64626.94</v>
      </c>
      <c r="E21" s="58">
        <f t="shared" si="0"/>
        <v>77.8387621906597</v>
      </c>
      <c r="F21" s="19" t="s">
        <v>32</v>
      </c>
      <c r="G21" s="57" t="s">
        <v>32</v>
      </c>
    </row>
    <row r="22" spans="1:7" ht="15.75">
      <c r="A22" s="46">
        <v>3</v>
      </c>
      <c r="B22" s="13" t="s">
        <v>14</v>
      </c>
      <c r="C22" s="17">
        <v>73363</v>
      </c>
      <c r="D22" s="17">
        <v>31451.59</v>
      </c>
      <c r="E22" s="58">
        <f t="shared" si="0"/>
        <v>42.8711884737538</v>
      </c>
      <c r="F22" s="19" t="s">
        <v>32</v>
      </c>
      <c r="G22" s="57" t="s">
        <v>32</v>
      </c>
    </row>
    <row r="23" spans="1:7" ht="15.75">
      <c r="A23" s="46">
        <v>4</v>
      </c>
      <c r="B23" s="21" t="s">
        <v>15</v>
      </c>
      <c r="C23" s="17">
        <v>12338</v>
      </c>
      <c r="D23" s="17">
        <v>10963.23</v>
      </c>
      <c r="E23" s="58">
        <f t="shared" si="0"/>
        <v>88.85743232290484</v>
      </c>
      <c r="F23" s="19" t="s">
        <v>32</v>
      </c>
      <c r="G23" s="57" t="s">
        <v>32</v>
      </c>
    </row>
    <row r="24" spans="1:7" ht="15.75">
      <c r="A24" s="45">
        <v>5</v>
      </c>
      <c r="B24" s="13" t="s">
        <v>16</v>
      </c>
      <c r="C24" s="17">
        <v>303003.6</v>
      </c>
      <c r="D24" s="17">
        <v>384759.26</v>
      </c>
      <c r="E24" s="58">
        <f t="shared" si="0"/>
        <v>126.98174543140743</v>
      </c>
      <c r="F24" s="20">
        <f>F19-F20</f>
        <v>677172.39</v>
      </c>
      <c r="G24" s="20">
        <v>65274.56</v>
      </c>
    </row>
    <row r="25" spans="1:7" ht="15.75">
      <c r="A25" s="47">
        <v>6</v>
      </c>
      <c r="B25" s="13" t="s">
        <v>17</v>
      </c>
      <c r="C25" s="17">
        <v>41804</v>
      </c>
      <c r="D25" s="17">
        <v>0</v>
      </c>
      <c r="E25" s="58">
        <f t="shared" si="0"/>
        <v>0</v>
      </c>
      <c r="F25" s="16"/>
      <c r="G25" s="20"/>
    </row>
    <row r="26" spans="1:7" ht="15.75">
      <c r="A26" s="10" t="s">
        <v>18</v>
      </c>
      <c r="B26" s="10" t="s">
        <v>20</v>
      </c>
      <c r="C26" s="59">
        <f>C13-C19</f>
        <v>0</v>
      </c>
      <c r="D26" s="60">
        <f>D13-D19</f>
        <v>-65717.22000000009</v>
      </c>
      <c r="E26" s="59"/>
      <c r="F26" s="17"/>
      <c r="G26" s="20"/>
    </row>
    <row r="27" spans="2:7" ht="15">
      <c r="B27" s="8"/>
      <c r="C27" s="8"/>
      <c r="D27" s="8"/>
      <c r="E27" s="8"/>
      <c r="F27" s="8"/>
      <c r="G27" s="8"/>
    </row>
  </sheetData>
  <sheetProtection password="CA6D" sheet="1" objects="1" scenarios="1"/>
  <mergeCells count="9">
    <mergeCell ref="G1:G3"/>
    <mergeCell ref="B17:B18"/>
    <mergeCell ref="C17:D17"/>
    <mergeCell ref="F17:G17"/>
    <mergeCell ref="B5:B11"/>
    <mergeCell ref="F5:G5"/>
    <mergeCell ref="C6:C11"/>
    <mergeCell ref="D6:D11"/>
    <mergeCell ref="E7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B1">
      <selection activeCell="A18" sqref="A18:IV18"/>
    </sheetView>
  </sheetViews>
  <sheetFormatPr defaultColWidth="9.00390625" defaultRowHeight="12.75"/>
  <cols>
    <col min="2" max="2" width="50.125" style="0" customWidth="1"/>
    <col min="3" max="3" width="14.875" style="0" customWidth="1"/>
    <col min="4" max="4" width="12.75390625" style="0" customWidth="1"/>
    <col min="5" max="5" width="7.875" style="0" customWidth="1"/>
    <col min="6" max="6" width="13.375" style="0" customWidth="1"/>
    <col min="7" max="7" width="14.00390625" style="0" customWidth="1"/>
  </cols>
  <sheetData>
    <row r="1" spans="2:7" ht="16.5" customHeight="1">
      <c r="B1" s="53" t="s">
        <v>3</v>
      </c>
      <c r="C1" s="53"/>
      <c r="D1" s="1"/>
      <c r="E1" s="2"/>
      <c r="F1" s="2"/>
      <c r="G1" s="2"/>
    </row>
    <row r="2" spans="2:7" ht="15.75">
      <c r="B2" s="53" t="s">
        <v>24</v>
      </c>
      <c r="C2" s="53"/>
      <c r="D2" s="6"/>
      <c r="F2" s="2"/>
      <c r="G2" s="72" t="s">
        <v>51</v>
      </c>
    </row>
    <row r="3" ht="12.75">
      <c r="G3" s="73"/>
    </row>
    <row r="4" spans="2:7" ht="39.75" customHeight="1">
      <c r="B4" t="s">
        <v>28</v>
      </c>
      <c r="G4" s="74"/>
    </row>
    <row r="5" spans="1:7" ht="15.75">
      <c r="A5" s="28"/>
      <c r="B5" s="81" t="s">
        <v>33</v>
      </c>
      <c r="C5" s="29" t="s">
        <v>2</v>
      </c>
      <c r="D5" s="30"/>
      <c r="E5" s="31"/>
      <c r="F5" s="83" t="s">
        <v>29</v>
      </c>
      <c r="G5" s="84"/>
    </row>
    <row r="6" spans="1:7" ht="31.5">
      <c r="A6" s="21"/>
      <c r="B6" s="82"/>
      <c r="C6" s="85" t="s">
        <v>1</v>
      </c>
      <c r="D6" s="85" t="s">
        <v>6</v>
      </c>
      <c r="E6" s="32"/>
      <c r="F6" s="28" t="s">
        <v>30</v>
      </c>
      <c r="G6" s="33" t="s">
        <v>4</v>
      </c>
    </row>
    <row r="7" spans="1:7" ht="15.75">
      <c r="A7" s="21"/>
      <c r="B7" s="82"/>
      <c r="C7" s="86"/>
      <c r="D7" s="86"/>
      <c r="E7" s="86" t="s">
        <v>5</v>
      </c>
      <c r="F7" s="21"/>
      <c r="G7" s="21"/>
    </row>
    <row r="8" spans="1:7" ht="15.75">
      <c r="A8" s="21"/>
      <c r="B8" s="82"/>
      <c r="C8" s="86"/>
      <c r="D8" s="86"/>
      <c r="E8" s="86"/>
      <c r="F8" s="21"/>
      <c r="G8" s="21"/>
    </row>
    <row r="9" spans="1:7" ht="5.25" customHeight="1">
      <c r="A9" s="21"/>
      <c r="B9" s="82"/>
      <c r="C9" s="86"/>
      <c r="D9" s="86"/>
      <c r="E9" s="86"/>
      <c r="F9" s="21"/>
      <c r="G9" s="21"/>
    </row>
    <row r="10" spans="1:7" ht="15.75" hidden="1">
      <c r="A10" s="21"/>
      <c r="B10" s="82"/>
      <c r="C10" s="86"/>
      <c r="D10" s="86"/>
      <c r="E10" s="86"/>
      <c r="F10" s="21"/>
      <c r="G10" s="21"/>
    </row>
    <row r="11" spans="1:7" ht="15.75" hidden="1">
      <c r="A11" s="21"/>
      <c r="B11" s="88"/>
      <c r="C11" s="89"/>
      <c r="D11" s="89"/>
      <c r="E11" s="89"/>
      <c r="F11" s="21"/>
      <c r="G11" s="21"/>
    </row>
    <row r="12" spans="1:7" ht="15.75">
      <c r="A12" s="13">
        <v>1</v>
      </c>
      <c r="B12" s="34">
        <v>2</v>
      </c>
      <c r="C12" s="34">
        <v>3</v>
      </c>
      <c r="D12" s="34">
        <v>4</v>
      </c>
      <c r="E12" s="34">
        <v>5</v>
      </c>
      <c r="F12" s="28">
        <v>6</v>
      </c>
      <c r="G12" s="28">
        <v>7</v>
      </c>
    </row>
    <row r="13" spans="1:7" ht="15.75">
      <c r="A13" s="10" t="s">
        <v>9</v>
      </c>
      <c r="B13" s="44" t="s">
        <v>25</v>
      </c>
      <c r="C13" s="12">
        <v>-268221</v>
      </c>
      <c r="D13" s="12">
        <v>-388313.83</v>
      </c>
      <c r="E13" s="12"/>
      <c r="F13" s="13"/>
      <c r="G13" s="13"/>
    </row>
    <row r="14" spans="1:7" ht="15.75">
      <c r="A14" s="14" t="s">
        <v>10</v>
      </c>
      <c r="B14" s="15" t="s">
        <v>11</v>
      </c>
      <c r="C14" s="12">
        <f>C15+C16</f>
        <v>5419553</v>
      </c>
      <c r="D14" s="12">
        <f>D15+D16</f>
        <v>2675415.14</v>
      </c>
      <c r="E14" s="12">
        <f>D14/C14%</f>
        <v>49.365974278690516</v>
      </c>
      <c r="F14" s="12">
        <v>2166833.84</v>
      </c>
      <c r="G14" s="23">
        <f>G15</f>
        <v>2150225.02</v>
      </c>
    </row>
    <row r="15" spans="1:7" ht="15.75">
      <c r="A15" s="13">
        <v>1</v>
      </c>
      <c r="B15" s="16" t="s">
        <v>7</v>
      </c>
      <c r="C15" s="17">
        <v>4637400</v>
      </c>
      <c r="D15" s="17">
        <v>2295415.14</v>
      </c>
      <c r="E15" s="12">
        <f>D15/C15%</f>
        <v>49.49788976581706</v>
      </c>
      <c r="F15" s="17">
        <v>2166833.84</v>
      </c>
      <c r="G15" s="17">
        <v>2150225.02</v>
      </c>
    </row>
    <row r="16" spans="1:7" ht="15.75">
      <c r="A16" s="13">
        <v>2</v>
      </c>
      <c r="B16" s="16" t="s">
        <v>8</v>
      </c>
      <c r="C16" s="17">
        <v>782153</v>
      </c>
      <c r="D16" s="17">
        <v>380000</v>
      </c>
      <c r="E16" s="12">
        <f>D16/C16%</f>
        <v>48.58384484877</v>
      </c>
      <c r="F16" s="36" t="s">
        <v>32</v>
      </c>
      <c r="G16" s="56" t="s">
        <v>32</v>
      </c>
    </row>
    <row r="17" spans="1:7" ht="15.75">
      <c r="A17" s="37"/>
      <c r="B17" s="43"/>
      <c r="C17" s="42"/>
      <c r="D17" s="40"/>
      <c r="E17" s="41"/>
      <c r="F17" s="42"/>
      <c r="G17" s="37"/>
    </row>
    <row r="18" spans="1:7" ht="15.75">
      <c r="A18" s="28"/>
      <c r="B18" s="75" t="s">
        <v>0</v>
      </c>
      <c r="C18" s="77" t="s">
        <v>23</v>
      </c>
      <c r="D18" s="78"/>
      <c r="E18" s="20"/>
      <c r="F18" s="79" t="s">
        <v>31</v>
      </c>
      <c r="G18" s="80"/>
    </row>
    <row r="19" spans="1:7" ht="31.5">
      <c r="A19" s="7"/>
      <c r="B19" s="76"/>
      <c r="C19" s="36" t="s">
        <v>1</v>
      </c>
      <c r="D19" s="18" t="s">
        <v>6</v>
      </c>
      <c r="E19" s="36" t="s">
        <v>5</v>
      </c>
      <c r="F19" s="18" t="s">
        <v>30</v>
      </c>
      <c r="G19" s="52" t="s">
        <v>4</v>
      </c>
    </row>
    <row r="20" spans="1:7" ht="15.75">
      <c r="A20" s="44" t="s">
        <v>18</v>
      </c>
      <c r="B20" s="35" t="s">
        <v>26</v>
      </c>
      <c r="C20" s="48">
        <f>SUM(C21:C26)</f>
        <v>5269553</v>
      </c>
      <c r="D20" s="48">
        <f>SUM(D21:D26)</f>
        <v>2839648.15</v>
      </c>
      <c r="E20" s="55">
        <f aca="true" t="shared" si="0" ref="E20:E25">D20/C20%</f>
        <v>53.8878373554645</v>
      </c>
      <c r="F20" s="51">
        <v>1603927.92</v>
      </c>
      <c r="G20" s="54">
        <f>G25</f>
        <v>1256604.82</v>
      </c>
    </row>
    <row r="21" spans="1:7" ht="15.75">
      <c r="A21" s="46">
        <v>1</v>
      </c>
      <c r="B21" s="13" t="s">
        <v>12</v>
      </c>
      <c r="C21" s="17">
        <v>908945</v>
      </c>
      <c r="D21" s="17">
        <v>453578.72</v>
      </c>
      <c r="E21" s="55">
        <f t="shared" si="0"/>
        <v>49.901668417781046</v>
      </c>
      <c r="F21" s="20"/>
      <c r="G21" s="57" t="s">
        <v>32</v>
      </c>
    </row>
    <row r="22" spans="1:7" ht="15.75">
      <c r="A22" s="46">
        <v>2</v>
      </c>
      <c r="B22" s="18" t="s">
        <v>13</v>
      </c>
      <c r="C22" s="17">
        <v>60000</v>
      </c>
      <c r="D22" s="17">
        <v>24017.5</v>
      </c>
      <c r="E22" s="55">
        <f t="shared" si="0"/>
        <v>40.02916666666667</v>
      </c>
      <c r="F22" s="19" t="s">
        <v>32</v>
      </c>
      <c r="G22" s="57" t="s">
        <v>32</v>
      </c>
    </row>
    <row r="23" spans="1:7" ht="15.75">
      <c r="A23" s="46">
        <v>3</v>
      </c>
      <c r="B23" s="13" t="s">
        <v>14</v>
      </c>
      <c r="C23" s="17">
        <v>182332</v>
      </c>
      <c r="D23" s="17">
        <v>80715.5</v>
      </c>
      <c r="E23" s="55">
        <f t="shared" si="0"/>
        <v>44.268422438189674</v>
      </c>
      <c r="F23" s="69">
        <v>27830.53</v>
      </c>
      <c r="G23" s="57" t="s">
        <v>32</v>
      </c>
    </row>
    <row r="24" spans="1:7" ht="15.75">
      <c r="A24" s="46">
        <v>4</v>
      </c>
      <c r="B24" s="21" t="s">
        <v>15</v>
      </c>
      <c r="C24" s="17">
        <v>68450</v>
      </c>
      <c r="D24" s="17">
        <v>37462.87</v>
      </c>
      <c r="E24" s="55">
        <f t="shared" si="0"/>
        <v>54.730270270270275</v>
      </c>
      <c r="F24" s="19" t="s">
        <v>32</v>
      </c>
      <c r="G24" s="57" t="s">
        <v>32</v>
      </c>
    </row>
    <row r="25" spans="1:7" ht="15.75">
      <c r="A25" s="45">
        <v>5</v>
      </c>
      <c r="B25" s="13" t="s">
        <v>16</v>
      </c>
      <c r="C25" s="17">
        <v>4049826</v>
      </c>
      <c r="D25" s="17">
        <v>2243873.56</v>
      </c>
      <c r="E25" s="55">
        <f t="shared" si="0"/>
        <v>55.406665866632295</v>
      </c>
      <c r="F25" s="20">
        <v>1576097.39</v>
      </c>
      <c r="G25" s="20">
        <v>1256604.82</v>
      </c>
    </row>
    <row r="26" spans="1:7" ht="15.75">
      <c r="A26" s="47">
        <v>6</v>
      </c>
      <c r="B26" s="13" t="s">
        <v>17</v>
      </c>
      <c r="C26" s="17">
        <v>0</v>
      </c>
      <c r="D26" s="17">
        <v>0</v>
      </c>
      <c r="E26" s="55"/>
      <c r="F26" s="19" t="s">
        <v>32</v>
      </c>
      <c r="G26" s="20" t="s">
        <v>32</v>
      </c>
    </row>
    <row r="27" spans="1:7" ht="15.75">
      <c r="A27" s="10" t="s">
        <v>21</v>
      </c>
      <c r="B27" s="10" t="s">
        <v>20</v>
      </c>
      <c r="C27" s="22"/>
      <c r="D27" s="38">
        <f>D14-D20</f>
        <v>-164233.00999999978</v>
      </c>
      <c r="E27" s="22"/>
      <c r="F27" s="17"/>
      <c r="G27" s="24"/>
    </row>
    <row r="28" spans="1:7" ht="15.75">
      <c r="A28" s="44" t="s">
        <v>22</v>
      </c>
      <c r="B28" s="26" t="s">
        <v>19</v>
      </c>
      <c r="C28" s="27"/>
      <c r="D28" s="12">
        <f>D13+D14-D20</f>
        <v>-552546.8399999999</v>
      </c>
      <c r="E28" s="10"/>
      <c r="F28" s="11"/>
      <c r="G28" s="11"/>
    </row>
    <row r="29" spans="2:7" ht="15">
      <c r="B29" s="8"/>
      <c r="C29" s="8"/>
      <c r="D29" s="8"/>
      <c r="E29" s="8"/>
      <c r="F29" s="8"/>
      <c r="G29" s="8"/>
    </row>
  </sheetData>
  <sheetProtection password="CA6D" sheet="1" objects="1" scenarios="1"/>
  <mergeCells count="9">
    <mergeCell ref="G2:G4"/>
    <mergeCell ref="B18:B19"/>
    <mergeCell ref="C18:D18"/>
    <mergeCell ref="F18:G18"/>
    <mergeCell ref="B5:B11"/>
    <mergeCell ref="F5:G5"/>
    <mergeCell ref="C6:C11"/>
    <mergeCell ref="D6:D11"/>
    <mergeCell ref="E7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C1">
      <selection activeCell="C10" sqref="C10"/>
    </sheetView>
  </sheetViews>
  <sheetFormatPr defaultColWidth="9.00390625" defaultRowHeight="12.75"/>
  <cols>
    <col min="2" max="2" width="50.125" style="0" customWidth="1"/>
    <col min="3" max="3" width="14.875" style="0" customWidth="1"/>
    <col min="4" max="4" width="12.75390625" style="0" customWidth="1"/>
    <col min="5" max="5" width="7.875" style="0" customWidth="1"/>
    <col min="6" max="6" width="13.375" style="0" customWidth="1"/>
    <col min="7" max="7" width="15.00390625" style="0" customWidth="1"/>
  </cols>
  <sheetData>
    <row r="1" spans="2:8" ht="15.75">
      <c r="B1" s="53" t="s">
        <v>3</v>
      </c>
      <c r="C1" s="53"/>
      <c r="D1" s="1"/>
      <c r="E1" s="2"/>
      <c r="F1" s="2"/>
      <c r="G1" s="2"/>
      <c r="H1" s="2"/>
    </row>
    <row r="2" spans="2:8" ht="15.75">
      <c r="B2" s="53" t="s">
        <v>24</v>
      </c>
      <c r="C2" s="53"/>
      <c r="D2" s="6"/>
      <c r="F2" s="2"/>
      <c r="G2" s="72" t="s">
        <v>50</v>
      </c>
      <c r="H2" s="2"/>
    </row>
    <row r="3" ht="12.75">
      <c r="G3" s="73"/>
    </row>
    <row r="4" spans="2:7" ht="32.25" customHeight="1">
      <c r="B4" t="s">
        <v>27</v>
      </c>
      <c r="G4" s="74"/>
    </row>
    <row r="5" spans="1:8" ht="30.75" customHeight="1">
      <c r="A5" s="28"/>
      <c r="B5" s="81" t="s">
        <v>0</v>
      </c>
      <c r="C5" s="29" t="s">
        <v>2</v>
      </c>
      <c r="D5" s="30"/>
      <c r="E5" s="31"/>
      <c r="F5" s="83" t="s">
        <v>29</v>
      </c>
      <c r="G5" s="84"/>
      <c r="H5" s="4"/>
    </row>
    <row r="6" spans="1:8" ht="31.5">
      <c r="A6" s="21"/>
      <c r="B6" s="82"/>
      <c r="C6" s="85" t="s">
        <v>1</v>
      </c>
      <c r="D6" s="85" t="s">
        <v>6</v>
      </c>
      <c r="E6" s="70" t="s">
        <v>5</v>
      </c>
      <c r="F6" s="28" t="s">
        <v>30</v>
      </c>
      <c r="G6" s="33" t="s">
        <v>4</v>
      </c>
      <c r="H6" s="5"/>
    </row>
    <row r="7" spans="1:7" ht="15.75" hidden="1">
      <c r="A7" s="21"/>
      <c r="B7" s="82"/>
      <c r="C7" s="86"/>
      <c r="D7" s="86"/>
      <c r="E7" s="86"/>
      <c r="F7" s="21"/>
      <c r="G7" s="21"/>
    </row>
    <row r="8" spans="1:7" ht="0.75" customHeight="1">
      <c r="A8" s="21"/>
      <c r="B8" s="82"/>
      <c r="C8" s="86"/>
      <c r="D8" s="86"/>
      <c r="E8" s="86"/>
      <c r="F8" s="21"/>
      <c r="G8" s="21"/>
    </row>
    <row r="9" spans="1:7" ht="15.75" hidden="1">
      <c r="A9" s="21"/>
      <c r="B9" s="88"/>
      <c r="C9" s="89"/>
      <c r="D9" s="89"/>
      <c r="E9" s="89"/>
      <c r="F9" s="21"/>
      <c r="G9" s="21"/>
    </row>
    <row r="10" spans="1:7" ht="15.75">
      <c r="A10" s="13">
        <v>1</v>
      </c>
      <c r="B10" s="34">
        <v>2</v>
      </c>
      <c r="C10" s="34">
        <v>3</v>
      </c>
      <c r="D10" s="34">
        <v>4</v>
      </c>
      <c r="E10" s="34">
        <v>5</v>
      </c>
      <c r="F10" s="28">
        <v>6</v>
      </c>
      <c r="G10" s="28">
        <v>7</v>
      </c>
    </row>
    <row r="11" spans="1:7" ht="18" customHeight="1">
      <c r="A11" s="10" t="s">
        <v>9</v>
      </c>
      <c r="B11" s="44" t="s">
        <v>25</v>
      </c>
      <c r="C11" s="12"/>
      <c r="D11" s="12">
        <v>-632.9</v>
      </c>
      <c r="E11" s="12"/>
      <c r="F11" s="13"/>
      <c r="G11" s="13"/>
    </row>
    <row r="12" spans="1:7" ht="15.75">
      <c r="A12" s="14" t="s">
        <v>10</v>
      </c>
      <c r="B12" s="15" t="s">
        <v>11</v>
      </c>
      <c r="C12" s="12">
        <f>C13+C14</f>
        <v>1132773.17</v>
      </c>
      <c r="D12" s="12">
        <f>D13+D14</f>
        <v>694357</v>
      </c>
      <c r="E12" s="12">
        <f>E13+E14</f>
        <v>140.11237930880358</v>
      </c>
      <c r="F12" s="12">
        <f>F13+F14</f>
        <v>10698.01</v>
      </c>
      <c r="G12" s="67" t="s">
        <v>32</v>
      </c>
    </row>
    <row r="13" spans="1:7" ht="15.75">
      <c r="A13" s="13">
        <v>1</v>
      </c>
      <c r="B13" s="16" t="s">
        <v>7</v>
      </c>
      <c r="C13" s="17">
        <v>857000</v>
      </c>
      <c r="D13" s="17">
        <v>454083.83</v>
      </c>
      <c r="E13" s="17">
        <f>D13/C13%</f>
        <v>52.98527771295216</v>
      </c>
      <c r="F13" s="17">
        <v>10698.01</v>
      </c>
      <c r="G13" s="34" t="s">
        <v>32</v>
      </c>
    </row>
    <row r="14" spans="1:7" ht="15.75">
      <c r="A14" s="13">
        <v>2</v>
      </c>
      <c r="B14" s="16" t="s">
        <v>8</v>
      </c>
      <c r="C14" s="17">
        <v>275773.17</v>
      </c>
      <c r="D14" s="17">
        <v>240273.17</v>
      </c>
      <c r="E14" s="17">
        <f>D14/C14%</f>
        <v>87.12710159585141</v>
      </c>
      <c r="F14" s="18"/>
      <c r="G14" s="13"/>
    </row>
    <row r="15" spans="1:8" ht="15.75">
      <c r="A15" s="37"/>
      <c r="B15" s="43"/>
      <c r="C15" s="42"/>
      <c r="D15" s="40"/>
      <c r="E15" s="41"/>
      <c r="F15" s="42"/>
      <c r="G15" s="37"/>
      <c r="H15" s="4"/>
    </row>
    <row r="16" spans="1:7" ht="15.75">
      <c r="A16" s="37"/>
      <c r="B16" s="43"/>
      <c r="C16" s="40"/>
      <c r="D16" s="40"/>
      <c r="E16" s="39"/>
      <c r="F16" s="40"/>
      <c r="G16" s="37"/>
    </row>
    <row r="17" spans="1:7" ht="15.75">
      <c r="A17" s="28"/>
      <c r="B17" s="75" t="s">
        <v>0</v>
      </c>
      <c r="C17" s="77" t="s">
        <v>23</v>
      </c>
      <c r="D17" s="78"/>
      <c r="E17" s="20"/>
      <c r="F17" s="79" t="s">
        <v>31</v>
      </c>
      <c r="G17" s="80"/>
    </row>
    <row r="18" spans="1:7" ht="27" customHeight="1">
      <c r="A18" s="7"/>
      <c r="B18" s="76"/>
      <c r="C18" s="36" t="s">
        <v>1</v>
      </c>
      <c r="D18" s="18" t="s">
        <v>6</v>
      </c>
      <c r="E18" s="36" t="s">
        <v>5</v>
      </c>
      <c r="F18" s="18" t="s">
        <v>30</v>
      </c>
      <c r="G18" s="52" t="s">
        <v>4</v>
      </c>
    </row>
    <row r="19" spans="1:7" ht="27" customHeight="1">
      <c r="A19" s="44" t="s">
        <v>18</v>
      </c>
      <c r="B19" s="35" t="s">
        <v>26</v>
      </c>
      <c r="C19" s="48">
        <f>SUM(C20:C25)</f>
        <v>1132773.17</v>
      </c>
      <c r="D19" s="49">
        <f>SUM(D20:D25)</f>
        <v>616036.97</v>
      </c>
      <c r="E19" s="50"/>
      <c r="F19" s="51">
        <v>60755.2</v>
      </c>
      <c r="G19" s="68" t="s">
        <v>32</v>
      </c>
    </row>
    <row r="20" spans="1:7" ht="15.75">
      <c r="A20" s="46">
        <v>1</v>
      </c>
      <c r="B20" s="13" t="s">
        <v>12</v>
      </c>
      <c r="C20" s="17">
        <v>347066</v>
      </c>
      <c r="D20" s="17">
        <v>214850.38</v>
      </c>
      <c r="E20" s="17">
        <f>D20/C20%</f>
        <v>61.90476163035273</v>
      </c>
      <c r="F20" s="20">
        <v>1547.77</v>
      </c>
      <c r="G20" s="19" t="s">
        <v>32</v>
      </c>
    </row>
    <row r="21" spans="1:7" ht="15.75">
      <c r="A21" s="46">
        <v>2</v>
      </c>
      <c r="B21" s="18" t="s">
        <v>13</v>
      </c>
      <c r="C21" s="17">
        <v>40289.65</v>
      </c>
      <c r="D21" s="17">
        <v>13389.65</v>
      </c>
      <c r="E21" s="17">
        <f>D21/C21%</f>
        <v>33.23347311282178</v>
      </c>
      <c r="F21" s="19" t="s">
        <v>32</v>
      </c>
      <c r="G21" s="19" t="s">
        <v>32</v>
      </c>
    </row>
    <row r="22" spans="1:7" ht="15.75">
      <c r="A22" s="46">
        <v>3</v>
      </c>
      <c r="B22" s="13" t="s">
        <v>14</v>
      </c>
      <c r="C22" s="17">
        <v>73686.83</v>
      </c>
      <c r="D22" s="17">
        <v>37743.25</v>
      </c>
      <c r="E22" s="17">
        <f>D22/C22%</f>
        <v>51.2211612305754</v>
      </c>
      <c r="F22" s="69">
        <v>21897.43</v>
      </c>
      <c r="G22" s="19" t="s">
        <v>32</v>
      </c>
    </row>
    <row r="23" spans="1:7" ht="15.75">
      <c r="A23" s="46">
        <v>4</v>
      </c>
      <c r="B23" s="21" t="s">
        <v>15</v>
      </c>
      <c r="C23" s="17">
        <v>38326.16</v>
      </c>
      <c r="D23" s="17">
        <v>25642.25</v>
      </c>
      <c r="E23" s="17">
        <f>D23/C23%</f>
        <v>66.905346113464</v>
      </c>
      <c r="F23" s="19" t="s">
        <v>32</v>
      </c>
      <c r="G23" s="19" t="s">
        <v>32</v>
      </c>
    </row>
    <row r="24" spans="1:7" ht="15.75">
      <c r="A24" s="45">
        <v>5</v>
      </c>
      <c r="B24" s="13" t="s">
        <v>16</v>
      </c>
      <c r="C24" s="17">
        <v>633404.53</v>
      </c>
      <c r="D24" s="17">
        <v>324411.44</v>
      </c>
      <c r="E24" s="17">
        <f>D24/C24%</f>
        <v>51.21710133648712</v>
      </c>
      <c r="F24" s="20">
        <v>37310</v>
      </c>
      <c r="G24" s="19">
        <v>0</v>
      </c>
    </row>
    <row r="25" spans="1:7" ht="15.75">
      <c r="A25" s="47">
        <v>6</v>
      </c>
      <c r="B25" s="13" t="s">
        <v>17</v>
      </c>
      <c r="C25" s="17">
        <v>0</v>
      </c>
      <c r="D25" s="17">
        <v>0</v>
      </c>
      <c r="E25" s="13">
        <v>0</v>
      </c>
      <c r="F25" s="20"/>
      <c r="G25" s="16"/>
    </row>
    <row r="26" spans="1:7" ht="15.75">
      <c r="A26" s="10" t="s">
        <v>21</v>
      </c>
      <c r="B26" s="10" t="s">
        <v>20</v>
      </c>
      <c r="C26" s="22">
        <f>C12-C19</f>
        <v>0</v>
      </c>
      <c r="D26" s="38">
        <f>D12-D19</f>
        <v>78320.03000000003</v>
      </c>
      <c r="E26" s="22"/>
      <c r="F26" s="17"/>
      <c r="G26" s="25"/>
    </row>
    <row r="27" spans="1:8" ht="15.75">
      <c r="A27" s="44" t="s">
        <v>22</v>
      </c>
      <c r="B27" s="26" t="s">
        <v>19</v>
      </c>
      <c r="C27" s="27"/>
      <c r="D27" s="12">
        <f>D11+D12-D19</f>
        <v>77687.13</v>
      </c>
      <c r="E27" s="10"/>
      <c r="F27" s="11"/>
      <c r="G27" s="11"/>
      <c r="H27" s="9"/>
    </row>
    <row r="28" spans="2:8" ht="15">
      <c r="B28" s="8"/>
      <c r="C28" s="8"/>
      <c r="D28" s="8"/>
      <c r="E28" s="8"/>
      <c r="F28" s="8"/>
      <c r="G28" s="8"/>
      <c r="H28" s="4"/>
    </row>
    <row r="29" ht="12.75">
      <c r="C29" s="3"/>
    </row>
  </sheetData>
  <sheetProtection password="CA6D" sheet="1" objects="1" scenarios="1"/>
  <mergeCells count="9">
    <mergeCell ref="G2:G4"/>
    <mergeCell ref="B5:B9"/>
    <mergeCell ref="C6:C9"/>
    <mergeCell ref="C17:D17"/>
    <mergeCell ref="F17:G17"/>
    <mergeCell ref="B17:B18"/>
    <mergeCell ref="E7:E9"/>
    <mergeCell ref="D6:D9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Drozdz</dc:creator>
  <cp:keywords/>
  <dc:description/>
  <cp:lastModifiedBy>Użytkownik</cp:lastModifiedBy>
  <cp:lastPrinted>2011-08-23T11:57:34Z</cp:lastPrinted>
  <dcterms:created xsi:type="dcterms:W3CDTF">2005-08-28T18:11:17Z</dcterms:created>
  <dcterms:modified xsi:type="dcterms:W3CDTF">2011-09-15T11:36:27Z</dcterms:modified>
  <cp:category/>
  <cp:version/>
  <cp:contentType/>
  <cp:contentStatus/>
</cp:coreProperties>
</file>