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1"/>
  </bookViews>
  <sheets>
    <sheet name="WPF" sheetId="1" r:id="rId1"/>
    <sheet name="Przeds. po autopopr." sheetId="2" r:id="rId2"/>
  </sheets>
  <definedNames>
    <definedName name="_xlnm.Print_Titles" localSheetId="1">'Przeds. po autopopr.'!$4:$6</definedName>
    <definedName name="_xlnm.Print_Titles" localSheetId="0">'WPF'!$4:$6</definedName>
  </definedNames>
  <calcPr fullCalcOnLoad="1"/>
</workbook>
</file>

<file path=xl/sharedStrings.xml><?xml version="1.0" encoding="utf-8"?>
<sst xmlns="http://schemas.openxmlformats.org/spreadsheetml/2006/main" count="627" uniqueCount="450">
  <si>
    <t>L.p.</t>
  </si>
  <si>
    <t>Wyszczególnienie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</si>
  <si>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</si>
  <si>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</si>
  <si>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</si>
  <si>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</si>
  <si>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</si>
  <si>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</si>
  <si>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</si>
  <si>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2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</si>
  <si>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</si>
  <si>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</si>
  <si>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</si>
  <si>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</si>
  <si>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</si>
  <si>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</si>
  <si>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</si>
  <si>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</si>
  <si>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</si>
  <si>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</si>
  <si>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</si>
  <si>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3</t>
  </si>
  <si>
    <t>Różnica (1-2)</t>
  </si>
  <si>
    <t>4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</si>
  <si>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</si>
  <si>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</si>
  <si>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</si>
  <si>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5</t>
  </si>
  <si>
    <t>Inne przychody nie związane z zaciągnięciem długu</t>
  </si>
  <si>
    <t>6</t>
  </si>
  <si>
    <t>Środki do dyspozycji (3+4+5)</t>
  </si>
  <si>
    <t>7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</si>
  <si>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</si>
  <si>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</si>
  <si>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</si>
  <si>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</si>
  <si>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</si>
  <si>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8</t>
  </si>
  <si>
    <t>Inne rozchody (bez spłaty długu np. udzielane pożyczki)</t>
  </si>
  <si>
    <t>9</t>
  </si>
  <si>
    <t>Środki do dyspozycji (6-7-8)</t>
  </si>
  <si>
    <t>10</t>
  </si>
  <si>
    <t>Wydatki majątkowe, w tym:</t>
  </si>
  <si>
    <t>10a</t>
  </si>
  <si>
    <t xml:space="preserve"> wydatki majątkowe objęte limitem art. 226 ust. 4 ufp</t>
  </si>
  <si>
    <t>11</t>
  </si>
  <si>
    <t>Przychody (kredyty, pożyczki, emisje obligacji)</t>
  </si>
  <si>
    <t>12</t>
  </si>
  <si>
    <t>Rozliczenie budżetu (9-10+11)</t>
  </si>
  <si>
    <t>13</t>
  </si>
  <si>
    <t>Kwota długu, w tym: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</si>
  <si>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</si>
  <si>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</si>
  <si>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</si>
  <si>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169 ust. 3 sufp przypadająca na dany rok budżetowy</t>
  </si>
  <si>
    <t>14</t>
  </si>
  <si>
    <t>Kwota zobowiązań związku współtworzonego przez jst przypadających do spłaty w danym roku budżetowym podlegająca doliczeniu zgodnie z art. 244 ufp</t>
  </si>
  <si>
    <t>15</t>
  </si>
  <si>
    <t>Relacja planowanej łącznej kwoty spłat zobowiązań do dochodów</t>
  </si>
  <si>
    <t>15a</t>
  </si>
  <si>
    <t>Maksymalny dopuszczalny wskaźnik spłaty z art. 243 ufp</t>
  </si>
  <si>
    <t>1,97%</t>
  </si>
  <si>
    <t>16</t>
  </si>
  <si>
    <t>Spełnienie wskaźnika spłaty z art. 243 ufp po uwzględnieniu art. 244 ufp</t>
  </si>
  <si>
    <t>NIE</t>
  </si>
  <si>
    <t>17</t>
  </si>
  <si>
    <t>Planowana łączna kwota spłaty zobowiązań do dochodów ogółem -max 15% z art. 169 sufp</t>
  </si>
  <si>
    <t>18</t>
  </si>
  <si>
    <t>Zadłużenie/dochody ogółem [(13–13a):1] - max 60% z art. 170 sufp</t>
  </si>
  <si>
    <t>19</t>
  </si>
  <si>
    <t>Wydatki bieżące razem (2 + 7b)</t>
  </si>
  <si>
    <t>20</t>
  </si>
  <si>
    <t>Wydatki ogółem (10+19)</t>
  </si>
  <si>
    <t>21</t>
  </si>
  <si>
    <t>Wynik budżetu (1 - 20)</t>
  </si>
  <si>
    <t>22</t>
  </si>
  <si>
    <t>Przychody budżetu (4+5+11)</t>
  </si>
  <si>
    <t>23</t>
  </si>
  <si>
    <t>Rozchody budżetu (7a + 8)</t>
  </si>
  <si>
    <t>0,00</t>
  </si>
  <si>
    <t>1</t>
  </si>
  <si>
    <t>1.</t>
  </si>
  <si>
    <t>2.</t>
  </si>
  <si>
    <t>3.</t>
  </si>
  <si>
    <t>4.</t>
  </si>
  <si>
    <t>5.</t>
  </si>
  <si>
    <t>Nazwa i cel przedsięwzięcia</t>
  </si>
  <si>
    <t>Okres realizacji</t>
  </si>
  <si>
    <t>Przedsięwzięcia ogółem:</t>
  </si>
  <si>
    <t>Wydatki majątkowe</t>
  </si>
  <si>
    <t>1. Programy, projekty lub zadania (razem)</t>
  </si>
  <si>
    <t>Wydatki bieżące</t>
  </si>
  <si>
    <t>WPiRL-Uzdrowiskowy Dolny Śląsk - Promocja turystyki uzdrowiskowej</t>
  </si>
  <si>
    <t>WPiS-Małymi krokami poznajemy sąsiadów i ich kraj - Współpraca transgraniczna młodzieży szkolnej</t>
  </si>
  <si>
    <t>WT-Transgraniczny szlak królewny Marianny Orańskiej - Oznakowanie i promocja szlaku</t>
  </si>
  <si>
    <t>WI-Rewitalizacja ul. Rycerskiej, Pl. Wolności i ul. Kościelnej - budowa i modernizacja drogi  - Poprawa dostępności do miejsc atrakcyjnych turystycznie o zasięgu regionalnym lub ponadregionalnym wraz z budową infrastruktury towarzyszącej</t>
  </si>
  <si>
    <t>WI-Rewitalizacja Parku Zdrojowego w Długopolu Zdr. - Turystyka uzdrowiskowa</t>
  </si>
  <si>
    <t>WI-Rewitalizacja ul. Rycerskiej, Pl. Wolności i ul. Kościelnej - budowa, remont modernizacja drobnej infrastruktury przestrzeni publicznej - Prawidłowe funkcjonowanie obszarów wsparcia</t>
  </si>
  <si>
    <t>b) Programy, projekty lub zadania związane z umowami partnerstwa publicznoprywatnego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</si>
  <si>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</si>
  <si>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</si>
  <si>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</si>
  <si>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>FN-poręczenie ZOZ Bystrzyca Kł. - BGK  - Spłata zobowiązań w związku z planem restrukturyzacji zakładów opieki zdrowotnej</t>
  </si>
  <si>
    <t>FN-poręczenie ZOZ w Bystrzycy Kł. - BRE Bank Hipoteczny - Spłata zobowiązań</t>
  </si>
  <si>
    <t>FN-poręczenie ZWiK Sp. z o.o. w Bystrzycy Kł. - WFOŚiGW  - Dofinansowanie zadania: Budowa sieci wodociągowej Gorzanów-Szklarka</t>
  </si>
  <si>
    <t>FN-poręczenie ZWiK Sp. z o.o. w Bystrzycy Kł. - WFOŚiGW  - Dofinansowanie zadania: Przebudowa układu pompownego SUW Gorzanów-Stara Łomnica-Szklarka</t>
  </si>
  <si>
    <t>FN-poręczenie ZWiK Sp. z o.o. w Bystrzycy Kł. - WFOŚiGW  - Przebudowa kanalizacji sanitarnej ul. Leńskiego i 1-go Sierpnia I etap</t>
  </si>
  <si>
    <t>a) Programy, projekty lub zadania związane z programami realizowanymi z udziałem środków, o których mowa w art. 5 ust. 1 pkt 2 i 3 (razem)</t>
  </si>
  <si>
    <t>Urząd Miasta i Gminy Bystrzyca Kłodzka</t>
  </si>
  <si>
    <t>Jednostka org. odpowiedzialna za realizację lub koordynująca wykonywanie przedsięwzięcia</t>
  </si>
  <si>
    <t>GGG-Budowa podjazdu w strefie ekonomicznej - Poprawa infrastruktury drogowej</t>
  </si>
  <si>
    <t>GGG-Zakup nieruchomości zabudowanej po BFM przy ul. Mickiewicza w Bystrzycy Kł. - Adaptacja na potrzeby usług, handlu i garaży</t>
  </si>
  <si>
    <t>GGG-Zakup nieruchomości zabudowanej po BFM przy ul. Strażackiej w Bystrzycy Kł. - Adaptacja nieruchomości zabudowanej na cele mieszkaniowe</t>
  </si>
  <si>
    <t>GKM-rozbudowa kaplicy cmentarnej - Poprawa warunków przygotowania przed pochówkiem</t>
  </si>
  <si>
    <t xml:space="preserve">WI-Budowa oświetlenia drogowego w Ponikwie - Poprawa infrastruktury oświetleniowej </t>
  </si>
  <si>
    <t xml:space="preserve">WI-Budowa oświetlenia drogowego wsi Kamienna - Poprawa infrastruktury oświetleniowej </t>
  </si>
  <si>
    <t>WI-Budowa oświetlenia ul. Słowackiego w Bystrzycy Kł. - Poprawa infrastruktury oświetleniowej</t>
  </si>
  <si>
    <t>WI-Budowa sali gimnastycznej w Wilkanowie wraz z inrastrukturą towarzyszącą - Poprawa infrastruktury sportowo-rekreacyjnej</t>
  </si>
  <si>
    <t>WI-Modernizacja Ratusza w Bystrzycy Kł. - Poprawa warunków pracy administracji publicznej</t>
  </si>
  <si>
    <t>WI-Przebudowa drogi ul. Słowackiego w Bystrzycy Kł. - Poprawa infrastruktury drogowej</t>
  </si>
  <si>
    <t>WT-Remont i adaptacja bram i baszt  - Remont i adaptacja bram i baszt na cele usługowo - turystyczne</t>
  </si>
  <si>
    <t>WPiRL-Budowa podjazdu w strefie ekonomicznej - Poprawa infrastruktury drogowej</t>
  </si>
  <si>
    <t>2010-2011</t>
  </si>
  <si>
    <t>2008-2012</t>
  </si>
  <si>
    <t>2008-2013</t>
  </si>
  <si>
    <t>2010-2013</t>
  </si>
  <si>
    <t>2010-2012</t>
  </si>
  <si>
    <t>2007-2013</t>
  </si>
  <si>
    <t>2011-2013</t>
  </si>
  <si>
    <t>2005-2015</t>
  </si>
  <si>
    <t>2006-2015</t>
  </si>
  <si>
    <t>2009-2011</t>
  </si>
  <si>
    <t>-</t>
  </si>
  <si>
    <t>Rozdz.</t>
  </si>
  <si>
    <t>Dział</t>
  </si>
  <si>
    <t>0</t>
  </si>
  <si>
    <t>Wykonanie 2008</t>
  </si>
  <si>
    <t>Wykonanie 2009</t>
  </si>
  <si>
    <t>45 364 108</t>
  </si>
  <si>
    <t>44 622 229</t>
  </si>
  <si>
    <t>39 229 911</t>
  </si>
  <si>
    <t>42 583 965</t>
  </si>
  <si>
    <t>6 134 197</t>
  </si>
  <si>
    <t>2 038 264</t>
  </si>
  <si>
    <t>4 826 796</t>
  </si>
  <si>
    <t>1 210 515</t>
  </si>
  <si>
    <t>41 146 763</t>
  </si>
  <si>
    <t>42 542 652</t>
  </si>
  <si>
    <t>15 660 490</t>
  </si>
  <si>
    <t>13 489 775</t>
  </si>
  <si>
    <t>994 084</t>
  </si>
  <si>
    <t>1 059 985</t>
  </si>
  <si>
    <t>1 576 222</t>
  </si>
  <si>
    <t>1 084 849</t>
  </si>
  <si>
    <t>4 217 345</t>
  </si>
  <si>
    <t>2 079 577</t>
  </si>
  <si>
    <t>2 516 978</t>
  </si>
  <si>
    <t>1 307 159</t>
  </si>
  <si>
    <t>1 209 819,18</t>
  </si>
  <si>
    <t>305 000</t>
  </si>
  <si>
    <t>470 000</t>
  </si>
  <si>
    <t>7 039 323</t>
  </si>
  <si>
    <t>3 856 736</t>
  </si>
  <si>
    <t>1 831 403</t>
  </si>
  <si>
    <t>2 379 416</t>
  </si>
  <si>
    <t>1 310 092</t>
  </si>
  <si>
    <t>1 864 092</t>
  </si>
  <si>
    <t>521 311</t>
  </si>
  <si>
    <t>515 324</t>
  </si>
  <si>
    <t>342 500</t>
  </si>
  <si>
    <t>565 000</t>
  </si>
  <si>
    <t>4 865 420</t>
  </si>
  <si>
    <t>912 320</t>
  </si>
  <si>
    <t>8 658 261</t>
  </si>
  <si>
    <t>4 459 124</t>
  </si>
  <si>
    <t>5 100 000</t>
  </si>
  <si>
    <t>5 000 000</t>
  </si>
  <si>
    <t>1 453 196</t>
  </si>
  <si>
    <t>12 936 250</t>
  </si>
  <si>
    <t>16 072 158</t>
  </si>
  <si>
    <t>490 860</t>
  </si>
  <si>
    <t>472 960</t>
  </si>
  <si>
    <t>7,51%</t>
  </si>
  <si>
    <t>7,76%</t>
  </si>
  <si>
    <t>TAK</t>
  </si>
  <si>
    <t>6,43%</t>
  </si>
  <si>
    <t>6,70%</t>
  </si>
  <si>
    <t>27,43%</t>
  </si>
  <si>
    <t>34,96%</t>
  </si>
  <si>
    <t>41 668 074</t>
  </si>
  <si>
    <t>43 057 976</t>
  </si>
  <si>
    <t>50 326 335</t>
  </si>
  <si>
    <t>47 517 100</t>
  </si>
  <si>
    <t>-4 962 227</t>
  </si>
  <si>
    <t>-2 894 871</t>
  </si>
  <si>
    <t>7 921 978</t>
  </si>
  <si>
    <t>6 777 159</t>
  </si>
  <si>
    <t>1 652 592</t>
  </si>
  <si>
    <t>2 429 092</t>
  </si>
  <si>
    <t>46 819 395</t>
  </si>
  <si>
    <t>43 732 607</t>
  </si>
  <si>
    <t>3 086 788</t>
  </si>
  <si>
    <t>1 573 511,53</t>
  </si>
  <si>
    <t>46 629 886,30</t>
  </si>
  <si>
    <t>14 740 066</t>
  </si>
  <si>
    <t>1 056 622,86</t>
  </si>
  <si>
    <t>784 693,07</t>
  </si>
  <si>
    <t>189 508,70</t>
  </si>
  <si>
    <t>158 756</t>
  </si>
  <si>
    <t>1 801 460,70</t>
  </si>
  <si>
    <t>2 847 555,70</t>
  </si>
  <si>
    <t>2 184 084</t>
  </si>
  <si>
    <t>663 471,70</t>
  </si>
  <si>
    <t>450 889</t>
  </si>
  <si>
    <t>-1 496 984</t>
  </si>
  <si>
    <t>10 685 647</t>
  </si>
  <si>
    <t>12 213 400</t>
  </si>
  <si>
    <t>30 769</t>
  </si>
  <si>
    <t>26 101 474</t>
  </si>
  <si>
    <t>5 417 492</t>
  </si>
  <si>
    <t>2 391 340</t>
  </si>
  <si>
    <t>2,65%</t>
  </si>
  <si>
    <t>44,18%</t>
  </si>
  <si>
    <t>47 293 358</t>
  </si>
  <si>
    <t>57 979 005</t>
  </si>
  <si>
    <t>-11 159 610</t>
  </si>
  <si>
    <t>13 825 352</t>
  </si>
  <si>
    <t>2 634 973</t>
  </si>
  <si>
    <t>Wykonanie 2010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</si>
  <si>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</si>
  <si>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</si>
  <si>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</si>
  <si>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</si>
  <si>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</si>
  <si>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</si>
  <si>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</si>
  <si>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</si>
  <si>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</si>
  <si>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</si>
  <si>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46 671 301</t>
  </si>
  <si>
    <t>46 154 916</t>
  </si>
  <si>
    <t>45 748 582</t>
  </si>
  <si>
    <t>47 346 879</t>
  </si>
  <si>
    <t>48 913 770</t>
  </si>
  <si>
    <t>50 489 438</t>
  </si>
  <si>
    <t>52 020 940</t>
  </si>
  <si>
    <t>53 605 210</t>
  </si>
  <si>
    <t>55 189 071</t>
  </si>
  <si>
    <t>56 823 582</t>
  </si>
  <si>
    <t>41 148 102</t>
  </si>
  <si>
    <t>42 835 175</t>
  </si>
  <si>
    <t>44 548 582</t>
  </si>
  <si>
    <t>46 196 879</t>
  </si>
  <si>
    <t>47 813 770</t>
  </si>
  <si>
    <t>49 439 438</t>
  </si>
  <si>
    <t>51 070 940</t>
  </si>
  <si>
    <t>52 705 210</t>
  </si>
  <si>
    <t>54 339 071</t>
  </si>
  <si>
    <t>56 023 582</t>
  </si>
  <si>
    <t>5 523 199</t>
  </si>
  <si>
    <t>3 319 741</t>
  </si>
  <si>
    <t>1 200 000</t>
  </si>
  <si>
    <t>1 150 000</t>
  </si>
  <si>
    <t>1 100 000</t>
  </si>
  <si>
    <t>1 050 000</t>
  </si>
  <si>
    <t>950 000</t>
  </si>
  <si>
    <t>900 000</t>
  </si>
  <si>
    <t>850 000</t>
  </si>
  <si>
    <t>800 000</t>
  </si>
  <si>
    <t>1 300 000</t>
  </si>
  <si>
    <t>1 250 000</t>
  </si>
  <si>
    <t>36 511 276</t>
  </si>
  <si>
    <t>38 004 797</t>
  </si>
  <si>
    <t>39 564 018</t>
  </si>
  <si>
    <t>41 176 147</t>
  </si>
  <si>
    <t>42 773 160</t>
  </si>
  <si>
    <t>44 357 868</t>
  </si>
  <si>
    <t>46 032 299</t>
  </si>
  <si>
    <t>47 772 540</t>
  </si>
  <si>
    <t>49 574 060</t>
  </si>
  <si>
    <t>51 415 788</t>
  </si>
  <si>
    <t>14 570 675</t>
  </si>
  <si>
    <t>14 934 942</t>
  </si>
  <si>
    <t>15 308 315</t>
  </si>
  <si>
    <t>15 691 023</t>
  </si>
  <si>
    <t>16 083 299</t>
  </si>
  <si>
    <t>16 485 381</t>
  </si>
  <si>
    <t>16 881 030</t>
  </si>
  <si>
    <t>17 286 175</t>
  </si>
  <si>
    <t>17 701 043</t>
  </si>
  <si>
    <t>18 125 868</t>
  </si>
  <si>
    <t>904 808</t>
  </si>
  <si>
    <t>927 428</t>
  </si>
  <si>
    <t>950 614</t>
  </si>
  <si>
    <t>974 379</t>
  </si>
  <si>
    <t>998 739</t>
  </si>
  <si>
    <t>1 023 707</t>
  </si>
  <si>
    <t>1 048 276</t>
  </si>
  <si>
    <t>1 073 435</t>
  </si>
  <si>
    <t>1 099 197</t>
  </si>
  <si>
    <t>1 125 578</t>
  </si>
  <si>
    <t>973 980</t>
  </si>
  <si>
    <t>723 341</t>
  </si>
  <si>
    <t>694 141</t>
  </si>
  <si>
    <t>1 801 621</t>
  </si>
  <si>
    <t>10 160 025</t>
  </si>
  <si>
    <t>8 150 119</t>
  </si>
  <si>
    <t>6 184 564</t>
  </si>
  <si>
    <t>6 170 732</t>
  </si>
  <si>
    <t>6 140 610</t>
  </si>
  <si>
    <t>6 131 570</t>
  </si>
  <si>
    <t>5 988 641</t>
  </si>
  <si>
    <t>5 832 670</t>
  </si>
  <si>
    <t>5 615 011</t>
  </si>
  <si>
    <t>5 407 794</t>
  </si>
  <si>
    <t>3 900 540</t>
  </si>
  <si>
    <t>3 864 754</t>
  </si>
  <si>
    <t>3 301 751</t>
  </si>
  <si>
    <t>2 833 544</t>
  </si>
  <si>
    <t>3 174 933</t>
  </si>
  <si>
    <t>3 314 200</t>
  </si>
  <si>
    <t>3 429 500</t>
  </si>
  <si>
    <t>3 411 008</t>
  </si>
  <si>
    <t>2 925 000</t>
  </si>
  <si>
    <t>254 400</t>
  </si>
  <si>
    <t>2 529 702</t>
  </si>
  <si>
    <t>2 661 562</t>
  </si>
  <si>
    <t>2 285 500</t>
  </si>
  <si>
    <t>2 009 114</t>
  </si>
  <si>
    <t>2 477 496</t>
  </si>
  <si>
    <t>2 680 000</t>
  </si>
  <si>
    <t>2 940 000</t>
  </si>
  <si>
    <t>3 080 008</t>
  </si>
  <si>
    <t>2 760 000</t>
  </si>
  <si>
    <t>240 000</t>
  </si>
  <si>
    <t>1 370 838</t>
  </si>
  <si>
    <t>1 203 192</t>
  </si>
  <si>
    <t>1 016 251</t>
  </si>
  <si>
    <t>824 430</t>
  </si>
  <si>
    <t>697 437</t>
  </si>
  <si>
    <t>634 200</t>
  </si>
  <si>
    <t>489 500</t>
  </si>
  <si>
    <t>331 000</t>
  </si>
  <si>
    <t>165 000</t>
  </si>
  <si>
    <t>14 400</t>
  </si>
  <si>
    <t>6 259 485</t>
  </si>
  <si>
    <t>4 285 365</t>
  </si>
  <si>
    <t>2 882 813</t>
  </si>
  <si>
    <t>3 337 188</t>
  </si>
  <si>
    <t>2 965 677</t>
  </si>
  <si>
    <t>2 817 370</t>
  </si>
  <si>
    <t>2 559 141</t>
  </si>
  <si>
    <t>2 421 662</t>
  </si>
  <si>
    <t>2 690 011</t>
  </si>
  <si>
    <t>5 153 394</t>
  </si>
  <si>
    <t>6 258 740</t>
  </si>
  <si>
    <t>4 218 426</t>
  </si>
  <si>
    <t>21 133 680</t>
  </si>
  <si>
    <t>18 472 118</t>
  </si>
  <si>
    <t>16 186 618</t>
  </si>
  <si>
    <t>14 177 504</t>
  </si>
  <si>
    <t>11 700 008</t>
  </si>
  <si>
    <t>9 020 008</t>
  </si>
  <si>
    <t>6 080 008</t>
  </si>
  <si>
    <t>3 000 000</t>
  </si>
  <si>
    <t>3 250 143</t>
  </si>
  <si>
    <t>2 319 426</t>
  </si>
  <si>
    <t>2 706 585</t>
  </si>
  <si>
    <t>1 999 685</t>
  </si>
  <si>
    <t>10,44%</t>
  </si>
  <si>
    <t>9,94%</t>
  </si>
  <si>
    <t>8,73%</t>
  </si>
  <si>
    <t>9,79%</t>
  </si>
  <si>
    <t>6,49%</t>
  </si>
  <si>
    <t>6,56%</t>
  </si>
  <si>
    <t>6,59%</t>
  </si>
  <si>
    <t>6,36%</t>
  </si>
  <si>
    <t>5,30%</t>
  </si>
  <si>
    <t>0,45%</t>
  </si>
  <si>
    <t>4,39%</t>
  </si>
  <si>
    <t>7,10%</t>
  </si>
  <si>
    <t>10,96%</t>
  </si>
  <si>
    <t>10,55%</t>
  </si>
  <si>
    <t>11,05%</t>
  </si>
  <si>
    <t>11,24%</t>
  </si>
  <si>
    <t>11,10%</t>
  </si>
  <si>
    <t>10,86%</t>
  </si>
  <si>
    <t>10,57%</t>
  </si>
  <si>
    <t>10,24%</t>
  </si>
  <si>
    <t>4,65%</t>
  </si>
  <si>
    <t>5,61%</t>
  </si>
  <si>
    <t>38,32%</t>
  </si>
  <si>
    <t>35,38%</t>
  </si>
  <si>
    <t>29,94%</t>
  </si>
  <si>
    <t>23,92%</t>
  </si>
  <si>
    <t>17,87%</t>
  </si>
  <si>
    <t>11,69%</t>
  </si>
  <si>
    <t>5,60%</t>
  </si>
  <si>
    <t>0,43%</t>
  </si>
  <si>
    <t>37 882 114</t>
  </si>
  <si>
    <t>39 207 989</t>
  </si>
  <si>
    <t>40 580 269</t>
  </si>
  <si>
    <t>42 000 577</t>
  </si>
  <si>
    <t>43 470 597</t>
  </si>
  <si>
    <t>44 992 068</t>
  </si>
  <si>
    <t>46 521 799</t>
  </si>
  <si>
    <t>48 103 540</t>
  </si>
  <si>
    <t>49 739 060</t>
  </si>
  <si>
    <t>51 430 188</t>
  </si>
  <si>
    <t>44 141 599</t>
  </si>
  <si>
    <t>43 493 354</t>
  </si>
  <si>
    <t>43 463 082</t>
  </si>
  <si>
    <t>45 337 765</t>
  </si>
  <si>
    <t>46 436 274</t>
  </si>
  <si>
    <t>47 809 438</t>
  </si>
  <si>
    <t>49 080 940</t>
  </si>
  <si>
    <t>50 525 202</t>
  </si>
  <si>
    <t>52 429 071</t>
  </si>
  <si>
    <t>56 583 582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</si>
  <si>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</si>
  <si>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</si>
  <si>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</si>
  <si>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</si>
  <si>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</si>
  <si>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</si>
  <si>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</si>
  <si>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</si>
  <si>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</si>
  <si>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</si>
  <si>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</si>
  <si>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</si>
  <si>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</si>
  <si>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8,84%</t>
  </si>
  <si>
    <t>3,69%</t>
  </si>
  <si>
    <t>31,46%</t>
  </si>
  <si>
    <t>Stan na 30.06.2011 r.</t>
  </si>
  <si>
    <t>Prognoza 2011</t>
  </si>
  <si>
    <t>Wykonanie   2011</t>
  </si>
  <si>
    <t>Wykonane łączne nakłady na 31.12.2010 r. wraz z wykonanymi na 30.06.2011 r. wydatkami niewygasającymi 2010 roku</t>
  </si>
  <si>
    <t xml:space="preserve">Prognoza  2011 </t>
  </si>
  <si>
    <t xml:space="preserve">Wykonanie 2011 </t>
  </si>
  <si>
    <t xml:space="preserve">Prognozowane łączne nakłady w okresie realizacji </t>
  </si>
  <si>
    <t>Wykonane łączne nakłady na 30.06.2011 r.</t>
  </si>
  <si>
    <t>%                      (12/6)</t>
  </si>
  <si>
    <t>%                                   (10/9)</t>
  </si>
  <si>
    <t>%                            (7/6)</t>
  </si>
  <si>
    <t xml:space="preserve">Załącznik nr 13 do Informacji o przebiegu </t>
  </si>
  <si>
    <t>wykonania budżetu za I półrocze 2011 r.</t>
  </si>
  <si>
    <t>%            (7/6)</t>
  </si>
  <si>
    <t xml:space="preserve">Załącznik nr 14 do Informacji o przebiegu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</si>
</sst>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Font="1" applyAlignment="1">
      <alignment horizontal="center" vertical="center" wrapText="1"/>
    </xf>
    <xf numFmtId="49" fontId="5" fillId="2" borderId="1" xfId="0" applyFont="1" applyAlignment="1">
      <alignment horizontal="right" vertical="center" wrapText="1"/>
    </xf>
    <xf numFmtId="49" fontId="6" fillId="2" borderId="1" xfId="0" applyFont="1" applyAlignment="1">
      <alignment horizontal="right" vertical="center" wrapText="1"/>
    </xf>
    <xf numFmtId="9" fontId="5" fillId="2" borderId="1" xfId="0" applyNumberFormat="1" applyFont="1" applyAlignment="1">
      <alignment horizontal="right" vertical="center" wrapText="1"/>
    </xf>
    <xf numFmtId="49" fontId="5" fillId="2" borderId="2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2" borderId="2" xfId="0" applyFont="1" applyBorder="1" applyAlignment="1">
      <alignment horizontal="center" vertical="center" wrapText="1"/>
    </xf>
    <xf numFmtId="49" fontId="5" fillId="2" borderId="2" xfId="0" applyFont="1" applyBorder="1" applyAlignment="1">
      <alignment horizontal="left" vertical="center" wrapText="1"/>
    </xf>
    <xf numFmtId="49" fontId="6" fillId="2" borderId="2" xfId="0" applyFont="1" applyBorder="1" applyAlignment="1">
      <alignment horizontal="center" vertical="center" wrapText="1"/>
    </xf>
    <xf numFmtId="49" fontId="6" fillId="2" borderId="1" xfId="0" applyFont="1" applyAlignment="1">
      <alignment horizontal="left" vertical="center" wrapText="1"/>
    </xf>
    <xf numFmtId="49" fontId="5" fillId="2" borderId="1" xfId="0" applyFont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5" fillId="2" borderId="2" xfId="0" applyFont="1" applyBorder="1" applyAlignment="1">
      <alignment horizontal="right" vertical="center" wrapText="1"/>
    </xf>
    <xf numFmtId="49" fontId="6" fillId="2" borderId="2" xfId="0" applyFont="1" applyBorder="1" applyAlignment="1">
      <alignment horizontal="right" vertical="center" wrapText="1"/>
    </xf>
    <xf numFmtId="9" fontId="5" fillId="2" borderId="2" xfId="0" applyNumberFormat="1" applyFont="1" applyBorder="1" applyAlignment="1">
      <alignment horizontal="right" vertical="center" wrapText="1"/>
    </xf>
    <xf numFmtId="49" fontId="5" fillId="2" borderId="4" xfId="0" applyFont="1" applyBorder="1" applyAlignment="1">
      <alignment horizontal="right" vertical="center" wrapText="1"/>
    </xf>
    <xf numFmtId="49" fontId="6" fillId="2" borderId="4" xfId="0" applyFont="1" applyBorder="1" applyAlignment="1">
      <alignment horizontal="right" vertical="center" wrapText="1"/>
    </xf>
    <xf numFmtId="9" fontId="5" fillId="2" borderId="4" xfId="0" applyNumberFormat="1" applyFont="1" applyBorder="1" applyAlignment="1">
      <alignment horizontal="right" vertical="center" wrapText="1"/>
    </xf>
    <xf numFmtId="49" fontId="7" fillId="2" borderId="5" xfId="0" applyFont="1" applyBorder="1" applyAlignment="1">
      <alignment horizontal="center" vertical="center" wrapText="1"/>
    </xf>
    <xf numFmtId="49" fontId="5" fillId="2" borderId="3" xfId="0" applyFont="1" applyBorder="1" applyAlignment="1">
      <alignment horizontal="right" vertical="center" wrapText="1"/>
    </xf>
    <xf numFmtId="49" fontId="6" fillId="2" borderId="3" xfId="0" applyFont="1" applyBorder="1" applyAlignment="1">
      <alignment horizontal="right" vertical="center" wrapText="1"/>
    </xf>
    <xf numFmtId="49" fontId="5" fillId="2" borderId="3" xfId="0" applyFont="1" applyBorder="1" applyAlignment="1">
      <alignment horizontal="right" vertical="center" wrapText="1"/>
    </xf>
    <xf numFmtId="49" fontId="5" fillId="2" borderId="6" xfId="0" applyFont="1" applyBorder="1" applyAlignment="1">
      <alignment horizontal="center" vertical="center" wrapText="1"/>
    </xf>
    <xf numFmtId="49" fontId="5" fillId="2" borderId="7" xfId="0" applyFont="1" applyBorder="1" applyAlignment="1">
      <alignment horizontal="right" vertical="center" wrapText="1"/>
    </xf>
    <xf numFmtId="49" fontId="7" fillId="2" borderId="3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4" fontId="9" fillId="0" borderId="3" xfId="0" applyNumberFormat="1" applyFont="1" applyFill="1" applyBorder="1" applyAlignment="1" applyProtection="1">
      <alignment horizontal="right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164" fontId="9" fillId="0" borderId="3" xfId="0" applyNumberFormat="1" applyFont="1" applyFill="1" applyBorder="1" applyAlignment="1" applyProtection="1">
      <alignment horizontal="right" vertical="center"/>
      <protection locked="0"/>
    </xf>
    <xf numFmtId="164" fontId="8" fillId="0" borderId="3" xfId="0" applyNumberFormat="1" applyFont="1" applyFill="1" applyBorder="1" applyAlignment="1" applyProtection="1">
      <alignment horizontal="right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8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6" fillId="2" borderId="3" xfId="0" applyNumberFormat="1" applyFont="1" applyBorder="1" applyAlignment="1">
      <alignment horizontal="right" vertical="center" wrapText="1"/>
    </xf>
    <xf numFmtId="3" fontId="5" fillId="2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Fill="1" applyBorder="1" applyAlignment="1" applyProtection="1">
      <alignment horizontal="right" vertical="center"/>
      <protection locked="0"/>
    </xf>
    <xf numFmtId="165" fontId="6" fillId="0" borderId="3" xfId="0" applyNumberFormat="1" applyFont="1" applyFill="1" applyBorder="1" applyAlignment="1" applyProtection="1">
      <alignment horizontal="right" vertical="center"/>
      <protection locked="0"/>
    </xf>
    <xf numFmtId="165" fontId="6" fillId="0" borderId="3" xfId="0" applyNumberFormat="1" applyFont="1" applyFill="1" applyBorder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2" fontId="5" fillId="0" borderId="8" xfId="0" applyNumberFormat="1" applyFont="1" applyFill="1" applyBorder="1" applyAlignment="1" applyProtection="1">
      <alignment horizontal="center"/>
      <protection locked="0"/>
    </xf>
    <xf numFmtId="2" fontId="5" fillId="0" borderId="9" xfId="0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left"/>
      <protection locked="0"/>
    </xf>
    <xf numFmtId="0" fontId="9" fillId="0" borderId="8" xfId="0" applyNumberFormat="1" applyFont="1" applyFill="1" applyBorder="1" applyAlignment="1" applyProtection="1">
      <alignment horizontal="left" wrapText="1"/>
      <protection locked="0"/>
    </xf>
    <xf numFmtId="0" fontId="9" fillId="0" borderId="9" xfId="0" applyNumberFormat="1" applyFont="1" applyFill="1" applyBorder="1" applyAlignment="1" applyProtection="1">
      <alignment horizontal="left" wrapText="1"/>
      <protection locked="0"/>
    </xf>
    <xf numFmtId="0" fontId="8" fillId="0" borderId="9" xfId="0" applyNumberFormat="1" applyFont="1" applyFill="1" applyBorder="1" applyAlignment="1" applyProtection="1">
      <alignment horizontal="lef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8" xfId="0" applyNumberFormat="1" applyFont="1" applyFill="1" applyBorder="1" applyAlignment="1" applyProtection="1">
      <alignment horizontal="left"/>
      <protection locked="0"/>
    </xf>
    <xf numFmtId="0" fontId="9" fillId="0" borderId="9" xfId="0" applyNumberFormat="1" applyFont="1" applyFill="1" applyBorder="1" applyAlignment="1" applyProtection="1">
      <alignment horizontal="left"/>
      <protection locked="0"/>
    </xf>
    <xf numFmtId="0" fontId="8" fillId="0" borderId="9" xfId="0" applyNumberFormat="1" applyFont="1" applyFill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9" fillId="0" borderId="3" xfId="0" applyNumberFormat="1" applyFont="1" applyFill="1" applyBorder="1" applyAlignment="1" applyProtection="1">
      <alignment horizontal="left" wrapText="1"/>
      <protection locked="0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0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9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F1">
      <selection activeCell="S4" sqref="S4"/>
    </sheetView>
  </sheetViews>
  <sheetFormatPr defaultColWidth="9.33203125" defaultRowHeight="12.75"/>
  <cols>
    <col min="1" max="1" width="5.66015625" style="8" customWidth="1"/>
    <col min="2" max="2" width="55.16015625" style="8" customWidth="1"/>
    <col min="3" max="3" width="13.16015625" style="8" customWidth="1"/>
    <col min="4" max="4" width="13.66015625" style="8" customWidth="1"/>
    <col min="5" max="5" width="14.5" style="8" customWidth="1"/>
    <col min="6" max="7" width="14.66015625" style="8" customWidth="1"/>
    <col min="8" max="9" width="11.5" style="8" customWidth="1"/>
    <col min="10" max="11" width="11.33203125" style="8" customWidth="1"/>
    <col min="12" max="12" width="11.16015625" style="8" customWidth="1"/>
    <col min="13" max="13" width="11.66015625" style="8" customWidth="1"/>
    <col min="14" max="14" width="11.83203125" style="8" customWidth="1"/>
    <col min="15" max="16" width="11.33203125" style="8" customWidth="1"/>
    <col min="17" max="17" width="11.5" style="8" customWidth="1"/>
    <col min="18" max="18" width="11.33203125" style="8" customWidth="1"/>
    <col min="19" max="16384" width="9.33203125" style="8" customWidth="1"/>
  </cols>
  <sheetData>
    <row r="1" ht="12.75">
      <c r="N1" s="8" t="s">
        <v>446</v>
      </c>
    </row>
    <row r="2" ht="12.75">
      <c r="N2" s="8" t="s">
        <v>447</v>
      </c>
    </row>
    <row r="4" spans="6:8" ht="12.75">
      <c r="F4" s="62" t="s">
        <v>435</v>
      </c>
      <c r="G4" s="63"/>
      <c r="H4" s="64"/>
    </row>
    <row r="5" spans="1:18" ht="66.75" customHeight="1">
      <c r="A5" s="5" t="s">
        <v>0</v>
      </c>
      <c r="B5" s="5" t="s">
        <v>1</v>
      </c>
      <c r="C5" s="1" t="s">
        <v>136</v>
      </c>
      <c r="D5" s="1" t="s">
        <v>137</v>
      </c>
      <c r="E5" s="1" t="s">
        <v>228</v>
      </c>
      <c r="F5" s="6" t="s">
        <v>436</v>
      </c>
      <c r="G5" s="7" t="s">
        <v>437</v>
      </c>
      <c r="H5" s="7" t="s">
        <v>448</v>
      </c>
      <c r="I5" s="1" t="s">
        <v>229</v>
      </c>
      <c r="J5" s="1" t="s">
        <v>230</v>
      </c>
      <c r="K5" s="1" t="s">
        <v>231</v>
      </c>
      <c r="L5" s="1" t="s">
        <v>232</v>
      </c>
      <c r="M5" s="1" t="s">
        <v>233</v>
      </c>
      <c r="N5" s="1" t="s">
        <v>234</v>
      </c>
      <c r="O5" s="1" t="s">
        <v>235</v>
      </c>
      <c r="P5" s="1" t="s">
        <v>236</v>
      </c>
      <c r="Q5" s="1" t="s">
        <v>237</v>
      </c>
      <c r="R5" s="25" t="s">
        <v>238</v>
      </c>
    </row>
    <row r="6" spans="1:18" ht="12.75">
      <c r="A6" s="9" t="s">
        <v>81</v>
      </c>
      <c r="B6" s="9" t="s">
        <v>82</v>
      </c>
      <c r="C6" s="9" t="s">
        <v>83</v>
      </c>
      <c r="D6" s="9" t="s">
        <v>84</v>
      </c>
      <c r="E6" s="9" t="s">
        <v>85</v>
      </c>
      <c r="F6" s="21" t="s">
        <v>419</v>
      </c>
      <c r="G6" s="21" t="s">
        <v>420</v>
      </c>
      <c r="H6" s="21" t="s">
        <v>421</v>
      </c>
      <c r="I6" s="21" t="s">
        <v>422</v>
      </c>
      <c r="J6" s="9" t="s">
        <v>423</v>
      </c>
      <c r="K6" s="9" t="s">
        <v>424</v>
      </c>
      <c r="L6" s="9" t="s">
        <v>425</v>
      </c>
      <c r="M6" s="9" t="s">
        <v>426</v>
      </c>
      <c r="N6" s="9" t="s">
        <v>427</v>
      </c>
      <c r="O6" s="9" t="s">
        <v>428</v>
      </c>
      <c r="P6" s="9" t="s">
        <v>429</v>
      </c>
      <c r="Q6" s="9" t="s">
        <v>430</v>
      </c>
      <c r="R6" s="27" t="s">
        <v>431</v>
      </c>
    </row>
    <row r="7" spans="1:18" ht="19.5" customHeight="1">
      <c r="A7" s="5" t="s">
        <v>80</v>
      </c>
      <c r="B7" s="10" t="s">
        <v>2</v>
      </c>
      <c r="C7" s="2" t="s">
        <v>138</v>
      </c>
      <c r="D7" s="2" t="s">
        <v>139</v>
      </c>
      <c r="E7" s="15" t="s">
        <v>199</v>
      </c>
      <c r="F7" s="41">
        <f>F8+F9</f>
        <v>53228212</v>
      </c>
      <c r="G7" s="41">
        <f>G8+G9</f>
        <v>25801619</v>
      </c>
      <c r="H7" s="55">
        <f>G7/F7*100</f>
        <v>48.473578259589104</v>
      </c>
      <c r="I7" s="22" t="s">
        <v>239</v>
      </c>
      <c r="J7" s="18" t="s">
        <v>240</v>
      </c>
      <c r="K7" s="2" t="s">
        <v>241</v>
      </c>
      <c r="L7" s="2" t="s">
        <v>242</v>
      </c>
      <c r="M7" s="2" t="s">
        <v>243</v>
      </c>
      <c r="N7" s="2" t="s">
        <v>244</v>
      </c>
      <c r="O7" s="2" t="s">
        <v>245</v>
      </c>
      <c r="P7" s="2" t="s">
        <v>246</v>
      </c>
      <c r="Q7" s="2" t="s">
        <v>247</v>
      </c>
      <c r="R7" s="26" t="s">
        <v>248</v>
      </c>
    </row>
    <row r="8" spans="1:18" ht="19.5" customHeight="1">
      <c r="A8" s="11" t="s">
        <v>3</v>
      </c>
      <c r="B8" s="12" t="s">
        <v>4</v>
      </c>
      <c r="C8" s="3" t="s">
        <v>140</v>
      </c>
      <c r="D8" s="3" t="s">
        <v>141</v>
      </c>
      <c r="E8" s="16" t="s">
        <v>200</v>
      </c>
      <c r="F8" s="53">
        <v>42493018</v>
      </c>
      <c r="G8" s="61">
        <v>21651000</v>
      </c>
      <c r="H8" s="56">
        <f>G8/F8*100</f>
        <v>50.951899909768706</v>
      </c>
      <c r="I8" s="23" t="s">
        <v>249</v>
      </c>
      <c r="J8" s="19" t="s">
        <v>250</v>
      </c>
      <c r="K8" s="3" t="s">
        <v>251</v>
      </c>
      <c r="L8" s="3" t="s">
        <v>252</v>
      </c>
      <c r="M8" s="3" t="s">
        <v>253</v>
      </c>
      <c r="N8" s="3" t="s">
        <v>254</v>
      </c>
      <c r="O8" s="3" t="s">
        <v>255</v>
      </c>
      <c r="P8" s="3" t="s">
        <v>256</v>
      </c>
      <c r="Q8" s="3" t="s">
        <v>257</v>
      </c>
      <c r="R8" s="3" t="s">
        <v>258</v>
      </c>
    </row>
    <row r="9" spans="1:18" ht="19.5" customHeight="1">
      <c r="A9" s="11" t="s">
        <v>5</v>
      </c>
      <c r="B9" s="12" t="s">
        <v>6</v>
      </c>
      <c r="C9" s="3" t="s">
        <v>142</v>
      </c>
      <c r="D9" s="3" t="s">
        <v>143</v>
      </c>
      <c r="E9" s="16" t="s">
        <v>201</v>
      </c>
      <c r="F9" s="53">
        <v>10735194</v>
      </c>
      <c r="G9" s="61">
        <v>4150619</v>
      </c>
      <c r="H9" s="56">
        <f aca="true" t="shared" si="0" ref="H9:H44">G9/F9*100</f>
        <v>38.66366085233299</v>
      </c>
      <c r="I9" s="23" t="s">
        <v>259</v>
      </c>
      <c r="J9" s="19" t="s">
        <v>260</v>
      </c>
      <c r="K9" s="3" t="s">
        <v>261</v>
      </c>
      <c r="L9" s="3" t="s">
        <v>262</v>
      </c>
      <c r="M9" s="3" t="s">
        <v>263</v>
      </c>
      <c r="N9" s="3" t="s">
        <v>264</v>
      </c>
      <c r="O9" s="3" t="s">
        <v>265</v>
      </c>
      <c r="P9" s="3" t="s">
        <v>266</v>
      </c>
      <c r="Q9" s="3" t="s">
        <v>267</v>
      </c>
      <c r="R9" s="3" t="s">
        <v>268</v>
      </c>
    </row>
    <row r="10" spans="1:18" ht="19.5" customHeight="1">
      <c r="A10" s="11" t="s">
        <v>7</v>
      </c>
      <c r="B10" s="12" t="s">
        <v>8</v>
      </c>
      <c r="C10" s="3" t="s">
        <v>144</v>
      </c>
      <c r="D10" s="3" t="s">
        <v>145</v>
      </c>
      <c r="E10" s="16" t="s">
        <v>202</v>
      </c>
      <c r="F10" s="53">
        <v>4509000</v>
      </c>
      <c r="G10" s="61">
        <v>623729</v>
      </c>
      <c r="H10" s="56">
        <f t="shared" si="0"/>
        <v>13.832978487469505</v>
      </c>
      <c r="I10" s="23" t="s">
        <v>269</v>
      </c>
      <c r="J10" s="19" t="s">
        <v>270</v>
      </c>
      <c r="K10" s="3" t="s">
        <v>261</v>
      </c>
      <c r="L10" s="3" t="s">
        <v>262</v>
      </c>
      <c r="M10" s="3" t="s">
        <v>263</v>
      </c>
      <c r="N10" s="3" t="s">
        <v>264</v>
      </c>
      <c r="O10" s="3" t="s">
        <v>265</v>
      </c>
      <c r="P10" s="3" t="s">
        <v>266</v>
      </c>
      <c r="Q10" s="3" t="s">
        <v>267</v>
      </c>
      <c r="R10" s="3" t="s">
        <v>268</v>
      </c>
    </row>
    <row r="11" spans="1:18" ht="49.5" customHeight="1">
      <c r="A11" s="5" t="s">
        <v>9</v>
      </c>
      <c r="B11" s="13" t="s">
        <v>10</v>
      </c>
      <c r="C11" s="2" t="s">
        <v>146</v>
      </c>
      <c r="D11" s="2" t="s">
        <v>147</v>
      </c>
      <c r="E11" s="15" t="s">
        <v>203</v>
      </c>
      <c r="F11" s="54">
        <v>39331477</v>
      </c>
      <c r="G11" s="41">
        <v>19302052</v>
      </c>
      <c r="H11" s="55">
        <f t="shared" si="0"/>
        <v>49.075329665346665</v>
      </c>
      <c r="I11" s="22" t="s">
        <v>271</v>
      </c>
      <c r="J11" s="18" t="s">
        <v>272</v>
      </c>
      <c r="K11" s="2" t="s">
        <v>273</v>
      </c>
      <c r="L11" s="2" t="s">
        <v>274</v>
      </c>
      <c r="M11" s="2" t="s">
        <v>275</v>
      </c>
      <c r="N11" s="2" t="s">
        <v>276</v>
      </c>
      <c r="O11" s="2" t="s">
        <v>277</v>
      </c>
      <c r="P11" s="2" t="s">
        <v>278</v>
      </c>
      <c r="Q11" s="2" t="s">
        <v>279</v>
      </c>
      <c r="R11" s="2" t="s">
        <v>280</v>
      </c>
    </row>
    <row r="12" spans="1:18" ht="19.5" customHeight="1">
      <c r="A12" s="11" t="s">
        <v>11</v>
      </c>
      <c r="B12" s="12" t="s">
        <v>12</v>
      </c>
      <c r="C12" s="3" t="s">
        <v>148</v>
      </c>
      <c r="D12" s="3" t="s">
        <v>149</v>
      </c>
      <c r="E12" s="16" t="s">
        <v>204</v>
      </c>
      <c r="F12" s="53">
        <v>14028170</v>
      </c>
      <c r="G12" s="61">
        <v>7574165</v>
      </c>
      <c r="H12" s="56">
        <f t="shared" si="0"/>
        <v>53.992537872010395</v>
      </c>
      <c r="I12" s="23" t="s">
        <v>281</v>
      </c>
      <c r="J12" s="19" t="s">
        <v>282</v>
      </c>
      <c r="K12" s="3" t="s">
        <v>283</v>
      </c>
      <c r="L12" s="3" t="s">
        <v>284</v>
      </c>
      <c r="M12" s="3" t="s">
        <v>285</v>
      </c>
      <c r="N12" s="3" t="s">
        <v>286</v>
      </c>
      <c r="O12" s="3" t="s">
        <v>287</v>
      </c>
      <c r="P12" s="3" t="s">
        <v>288</v>
      </c>
      <c r="Q12" s="3" t="s">
        <v>289</v>
      </c>
      <c r="R12" s="3" t="s">
        <v>290</v>
      </c>
    </row>
    <row r="13" spans="1:18" ht="19.5" customHeight="1">
      <c r="A13" s="11" t="s">
        <v>13</v>
      </c>
      <c r="B13" s="12" t="s">
        <v>14</v>
      </c>
      <c r="C13" s="3" t="s">
        <v>150</v>
      </c>
      <c r="D13" s="3" t="s">
        <v>151</v>
      </c>
      <c r="E13" s="16" t="s">
        <v>205</v>
      </c>
      <c r="F13" s="53">
        <v>948940</v>
      </c>
      <c r="G13" s="61">
        <v>515781</v>
      </c>
      <c r="H13" s="56">
        <f t="shared" si="0"/>
        <v>54.35338377558118</v>
      </c>
      <c r="I13" s="23" t="s">
        <v>291</v>
      </c>
      <c r="J13" s="19" t="s">
        <v>292</v>
      </c>
      <c r="K13" s="3" t="s">
        <v>293</v>
      </c>
      <c r="L13" s="3" t="s">
        <v>294</v>
      </c>
      <c r="M13" s="3" t="s">
        <v>295</v>
      </c>
      <c r="N13" s="3" t="s">
        <v>296</v>
      </c>
      <c r="O13" s="3" t="s">
        <v>297</v>
      </c>
      <c r="P13" s="3" t="s">
        <v>298</v>
      </c>
      <c r="Q13" s="3" t="s">
        <v>299</v>
      </c>
      <c r="R13" s="3" t="s">
        <v>300</v>
      </c>
    </row>
    <row r="14" spans="1:18" ht="19.5" customHeight="1">
      <c r="A14" s="11" t="s">
        <v>15</v>
      </c>
      <c r="B14" s="12" t="s">
        <v>16</v>
      </c>
      <c r="C14" s="3" t="s">
        <v>152</v>
      </c>
      <c r="D14" s="3" t="s">
        <v>153</v>
      </c>
      <c r="E14" s="16" t="s">
        <v>206</v>
      </c>
      <c r="F14" s="53">
        <v>1125402</v>
      </c>
      <c r="G14" s="61">
        <v>392950</v>
      </c>
      <c r="H14" s="56">
        <f t="shared" si="0"/>
        <v>34.916412090968386</v>
      </c>
      <c r="I14" s="23" t="s">
        <v>301</v>
      </c>
      <c r="J14" s="19" t="s">
        <v>302</v>
      </c>
      <c r="K14" s="3" t="s">
        <v>303</v>
      </c>
      <c r="L14" s="3" t="s">
        <v>304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 ht="39.75" customHeight="1">
      <c r="A15" s="11" t="s">
        <v>17</v>
      </c>
      <c r="B15" s="12" t="s">
        <v>18</v>
      </c>
      <c r="C15" s="3">
        <v>0</v>
      </c>
      <c r="D15" s="3">
        <v>0</v>
      </c>
      <c r="E15" s="16">
        <v>0</v>
      </c>
      <c r="F15" s="53" t="s">
        <v>79</v>
      </c>
      <c r="G15" s="61">
        <v>0</v>
      </c>
      <c r="H15" s="56" t="s">
        <v>132</v>
      </c>
      <c r="I15" s="23">
        <v>0</v>
      </c>
      <c r="J15" s="19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</row>
    <row r="16" spans="1:18" ht="19.5" customHeight="1">
      <c r="A16" s="11" t="s">
        <v>19</v>
      </c>
      <c r="B16" s="12" t="s">
        <v>20</v>
      </c>
      <c r="C16" s="3">
        <v>0</v>
      </c>
      <c r="D16" s="3">
        <v>0</v>
      </c>
      <c r="E16" s="16">
        <v>0</v>
      </c>
      <c r="F16" s="53">
        <v>1229760</v>
      </c>
      <c r="G16" s="61">
        <v>485748</v>
      </c>
      <c r="H16" s="56">
        <f t="shared" si="0"/>
        <v>39.499414519906324</v>
      </c>
      <c r="I16" s="23" t="s">
        <v>301</v>
      </c>
      <c r="J16" s="19" t="s">
        <v>302</v>
      </c>
      <c r="K16" s="3" t="s">
        <v>303</v>
      </c>
      <c r="L16" s="3" t="s">
        <v>304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18" ht="19.5" customHeight="1">
      <c r="A17" s="5" t="s">
        <v>21</v>
      </c>
      <c r="B17" s="13" t="s">
        <v>22</v>
      </c>
      <c r="C17" s="2" t="s">
        <v>154</v>
      </c>
      <c r="D17" s="2" t="s">
        <v>155</v>
      </c>
      <c r="E17" s="15" t="s">
        <v>207</v>
      </c>
      <c r="F17" s="41">
        <f>F7-F11</f>
        <v>13896735</v>
      </c>
      <c r="G17" s="41">
        <f>G7-G11</f>
        <v>6499567</v>
      </c>
      <c r="H17" s="55">
        <f t="shared" si="0"/>
        <v>46.7704608312672</v>
      </c>
      <c r="I17" s="22" t="s">
        <v>305</v>
      </c>
      <c r="J17" s="18" t="s">
        <v>306</v>
      </c>
      <c r="K17" s="2" t="s">
        <v>307</v>
      </c>
      <c r="L17" s="2" t="s">
        <v>308</v>
      </c>
      <c r="M17" s="2" t="s">
        <v>309</v>
      </c>
      <c r="N17" s="2" t="s">
        <v>310</v>
      </c>
      <c r="O17" s="2" t="s">
        <v>311</v>
      </c>
      <c r="P17" s="2" t="s">
        <v>312</v>
      </c>
      <c r="Q17" s="2" t="s">
        <v>313</v>
      </c>
      <c r="R17" s="2" t="s">
        <v>314</v>
      </c>
    </row>
    <row r="18" spans="1:18" ht="39.75" customHeight="1">
      <c r="A18" s="5" t="s">
        <v>23</v>
      </c>
      <c r="B18" s="13" t="s">
        <v>24</v>
      </c>
      <c r="C18" s="2" t="s">
        <v>156</v>
      </c>
      <c r="D18" s="2" t="s">
        <v>157</v>
      </c>
      <c r="E18" s="15" t="s">
        <v>177</v>
      </c>
      <c r="F18" s="54">
        <v>0</v>
      </c>
      <c r="G18" s="41">
        <v>0</v>
      </c>
      <c r="H18" s="57" t="s">
        <v>132</v>
      </c>
      <c r="I18" s="22">
        <v>0</v>
      </c>
      <c r="J18" s="18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</row>
    <row r="19" spans="1:18" ht="49.5" customHeight="1">
      <c r="A19" s="11" t="s">
        <v>25</v>
      </c>
      <c r="B19" s="12" t="s">
        <v>26</v>
      </c>
      <c r="C19" s="3" t="s">
        <v>158</v>
      </c>
      <c r="D19" s="3">
        <v>0</v>
      </c>
      <c r="E19" s="16">
        <v>0</v>
      </c>
      <c r="F19" s="53">
        <v>0</v>
      </c>
      <c r="G19" s="61">
        <v>0</v>
      </c>
      <c r="H19" s="57" t="s">
        <v>132</v>
      </c>
      <c r="I19" s="23">
        <v>0</v>
      </c>
      <c r="J19" s="19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18" ht="39.75" customHeight="1">
      <c r="A20" s="5" t="s">
        <v>27</v>
      </c>
      <c r="B20" s="13" t="s">
        <v>28</v>
      </c>
      <c r="C20" s="2" t="s">
        <v>159</v>
      </c>
      <c r="D20" s="2" t="s">
        <v>160</v>
      </c>
      <c r="E20" s="15" t="s">
        <v>208</v>
      </c>
      <c r="F20" s="54">
        <v>620199</v>
      </c>
      <c r="G20" s="41">
        <v>124916</v>
      </c>
      <c r="H20" s="56">
        <f t="shared" si="0"/>
        <v>20.14127723520999</v>
      </c>
      <c r="I20" s="22">
        <v>0</v>
      </c>
      <c r="J20" s="18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</row>
    <row r="21" spans="1:18" ht="19.5" customHeight="1">
      <c r="A21" s="5" t="s">
        <v>29</v>
      </c>
      <c r="B21" s="13" t="s">
        <v>30</v>
      </c>
      <c r="C21" s="2" t="s">
        <v>161</v>
      </c>
      <c r="D21" s="2" t="s">
        <v>162</v>
      </c>
      <c r="E21" s="15" t="s">
        <v>209</v>
      </c>
      <c r="F21" s="41">
        <f>F17+F18+F20</f>
        <v>14516934</v>
      </c>
      <c r="G21" s="41">
        <f>G17+G18+G20</f>
        <v>6624483</v>
      </c>
      <c r="H21" s="55">
        <f t="shared" si="0"/>
        <v>45.63279684263908</v>
      </c>
      <c r="I21" s="22" t="s">
        <v>305</v>
      </c>
      <c r="J21" s="18" t="s">
        <v>306</v>
      </c>
      <c r="K21" s="2" t="s">
        <v>307</v>
      </c>
      <c r="L21" s="2" t="s">
        <v>308</v>
      </c>
      <c r="M21" s="2" t="s">
        <v>309</v>
      </c>
      <c r="N21" s="2" t="s">
        <v>310</v>
      </c>
      <c r="O21" s="2" t="s">
        <v>311</v>
      </c>
      <c r="P21" s="2" t="s">
        <v>312</v>
      </c>
      <c r="Q21" s="2" t="s">
        <v>313</v>
      </c>
      <c r="R21" s="2" t="s">
        <v>314</v>
      </c>
    </row>
    <row r="22" spans="1:18" ht="19.5" customHeight="1">
      <c r="A22" s="5" t="s">
        <v>31</v>
      </c>
      <c r="B22" s="13" t="s">
        <v>32</v>
      </c>
      <c r="C22" s="2" t="s">
        <v>163</v>
      </c>
      <c r="D22" s="2" t="s">
        <v>164</v>
      </c>
      <c r="E22" s="15" t="s">
        <v>210</v>
      </c>
      <c r="F22" s="54">
        <v>3578592</v>
      </c>
      <c r="G22" s="41">
        <v>1799154</v>
      </c>
      <c r="H22" s="55">
        <f t="shared" si="0"/>
        <v>50.275471470343646</v>
      </c>
      <c r="I22" s="22" t="s">
        <v>315</v>
      </c>
      <c r="J22" s="18" t="s">
        <v>316</v>
      </c>
      <c r="K22" s="2" t="s">
        <v>317</v>
      </c>
      <c r="L22" s="2" t="s">
        <v>318</v>
      </c>
      <c r="M22" s="2" t="s">
        <v>319</v>
      </c>
      <c r="N22" s="2" t="s">
        <v>320</v>
      </c>
      <c r="O22" s="2" t="s">
        <v>321</v>
      </c>
      <c r="P22" s="2" t="s">
        <v>322</v>
      </c>
      <c r="Q22" s="2" t="s">
        <v>323</v>
      </c>
      <c r="R22" s="2" t="s">
        <v>324</v>
      </c>
    </row>
    <row r="23" spans="1:18" ht="39.75" customHeight="1">
      <c r="A23" s="11" t="s">
        <v>33</v>
      </c>
      <c r="B23" s="12" t="s">
        <v>34</v>
      </c>
      <c r="C23" s="3" t="s">
        <v>165</v>
      </c>
      <c r="D23" s="3" t="s">
        <v>166</v>
      </c>
      <c r="E23" s="16" t="s">
        <v>211</v>
      </c>
      <c r="F23" s="53">
        <v>2438092</v>
      </c>
      <c r="G23" s="61">
        <v>1219046</v>
      </c>
      <c r="H23" s="56">
        <f t="shared" si="0"/>
        <v>50</v>
      </c>
      <c r="I23" s="23" t="s">
        <v>325</v>
      </c>
      <c r="J23" s="19" t="s">
        <v>326</v>
      </c>
      <c r="K23" s="3" t="s">
        <v>327</v>
      </c>
      <c r="L23" s="3" t="s">
        <v>328</v>
      </c>
      <c r="M23" s="3" t="s">
        <v>329</v>
      </c>
      <c r="N23" s="3" t="s">
        <v>330</v>
      </c>
      <c r="O23" s="3" t="s">
        <v>331</v>
      </c>
      <c r="P23" s="3" t="s">
        <v>332</v>
      </c>
      <c r="Q23" s="3" t="s">
        <v>333</v>
      </c>
      <c r="R23" s="3" t="s">
        <v>334</v>
      </c>
    </row>
    <row r="24" spans="1:18" ht="19.5" customHeight="1">
      <c r="A24" s="11" t="s">
        <v>35</v>
      </c>
      <c r="B24" s="12" t="s">
        <v>36</v>
      </c>
      <c r="C24" s="3" t="s">
        <v>167</v>
      </c>
      <c r="D24" s="3" t="s">
        <v>168</v>
      </c>
      <c r="E24" s="16" t="s">
        <v>212</v>
      </c>
      <c r="F24" s="53">
        <v>1140500</v>
      </c>
      <c r="G24" s="61">
        <v>580108</v>
      </c>
      <c r="H24" s="56">
        <f t="shared" si="0"/>
        <v>50.86435773783429</v>
      </c>
      <c r="I24" s="23" t="s">
        <v>335</v>
      </c>
      <c r="J24" s="19" t="s">
        <v>336</v>
      </c>
      <c r="K24" s="3" t="s">
        <v>337</v>
      </c>
      <c r="L24" s="3" t="s">
        <v>338</v>
      </c>
      <c r="M24" s="3" t="s">
        <v>339</v>
      </c>
      <c r="N24" s="3" t="s">
        <v>340</v>
      </c>
      <c r="O24" s="3" t="s">
        <v>341</v>
      </c>
      <c r="P24" s="3" t="s">
        <v>342</v>
      </c>
      <c r="Q24" s="3" t="s">
        <v>343</v>
      </c>
      <c r="R24" s="3" t="s">
        <v>344</v>
      </c>
    </row>
    <row r="25" spans="1:18" ht="39.75" customHeight="1">
      <c r="A25" s="5" t="s">
        <v>37</v>
      </c>
      <c r="B25" s="13" t="s">
        <v>38</v>
      </c>
      <c r="C25" s="2" t="s">
        <v>169</v>
      </c>
      <c r="D25" s="2" t="s">
        <v>170</v>
      </c>
      <c r="E25" s="15" t="s">
        <v>213</v>
      </c>
      <c r="F25" s="54">
        <v>378414</v>
      </c>
      <c r="G25" s="41">
        <v>214200</v>
      </c>
      <c r="H25" s="55">
        <f t="shared" si="0"/>
        <v>56.604671074537414</v>
      </c>
      <c r="I25" s="22">
        <v>0</v>
      </c>
      <c r="J25" s="18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</row>
    <row r="26" spans="1:18" ht="19.5" customHeight="1">
      <c r="A26" s="5" t="s">
        <v>39</v>
      </c>
      <c r="B26" s="13" t="s">
        <v>40</v>
      </c>
      <c r="C26" s="2" t="s">
        <v>171</v>
      </c>
      <c r="D26" s="2" t="s">
        <v>172</v>
      </c>
      <c r="E26" s="15" t="s">
        <v>214</v>
      </c>
      <c r="F26" s="41">
        <f>F21-F22-F25</f>
        <v>10559928</v>
      </c>
      <c r="G26" s="41">
        <f>G21-G22-G25</f>
        <v>4611129</v>
      </c>
      <c r="H26" s="55">
        <f t="shared" si="0"/>
        <v>43.66629204290029</v>
      </c>
      <c r="I26" s="22" t="s">
        <v>345</v>
      </c>
      <c r="J26" s="18" t="s">
        <v>346</v>
      </c>
      <c r="K26" s="2" t="s">
        <v>347</v>
      </c>
      <c r="L26" s="2" t="s">
        <v>348</v>
      </c>
      <c r="M26" s="2" t="s">
        <v>349</v>
      </c>
      <c r="N26" s="2" t="s">
        <v>350</v>
      </c>
      <c r="O26" s="2" t="s">
        <v>351</v>
      </c>
      <c r="P26" s="2" t="s">
        <v>352</v>
      </c>
      <c r="Q26" s="2" t="s">
        <v>353</v>
      </c>
      <c r="R26" s="2" t="s">
        <v>354</v>
      </c>
    </row>
    <row r="27" spans="1:18" ht="19.5" customHeight="1">
      <c r="A27" s="5" t="s">
        <v>41</v>
      </c>
      <c r="B27" s="13" t="s">
        <v>42</v>
      </c>
      <c r="C27" s="2" t="s">
        <v>173</v>
      </c>
      <c r="D27" s="2" t="s">
        <v>174</v>
      </c>
      <c r="E27" s="15" t="s">
        <v>215</v>
      </c>
      <c r="F27" s="54">
        <v>10559928</v>
      </c>
      <c r="G27" s="41">
        <v>1132643</v>
      </c>
      <c r="H27" s="55">
        <f t="shared" si="0"/>
        <v>10.725859115706092</v>
      </c>
      <c r="I27" s="22" t="s">
        <v>345</v>
      </c>
      <c r="J27" s="18" t="s">
        <v>346</v>
      </c>
      <c r="K27" s="2" t="s">
        <v>347</v>
      </c>
      <c r="L27" s="2" t="s">
        <v>348</v>
      </c>
      <c r="M27" s="2" t="s">
        <v>349</v>
      </c>
      <c r="N27" s="2" t="s">
        <v>350</v>
      </c>
      <c r="O27" s="2" t="s">
        <v>351</v>
      </c>
      <c r="P27" s="2" t="s">
        <v>352</v>
      </c>
      <c r="Q27" s="2" t="s">
        <v>353</v>
      </c>
      <c r="R27" s="2" t="s">
        <v>354</v>
      </c>
    </row>
    <row r="28" spans="1:18" ht="19.5" customHeight="1">
      <c r="A28" s="11" t="s">
        <v>43</v>
      </c>
      <c r="B28" s="12" t="s">
        <v>44</v>
      </c>
      <c r="C28" s="3">
        <v>0</v>
      </c>
      <c r="D28" s="3">
        <v>0</v>
      </c>
      <c r="E28" s="16">
        <v>0</v>
      </c>
      <c r="F28" s="53">
        <v>9246217</v>
      </c>
      <c r="G28" s="61">
        <v>946311</v>
      </c>
      <c r="H28" s="56">
        <f t="shared" si="0"/>
        <v>10.234574853694218</v>
      </c>
      <c r="I28" s="23" t="s">
        <v>355</v>
      </c>
      <c r="J28" s="19" t="s">
        <v>356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 ht="19.5" customHeight="1">
      <c r="A29" s="5" t="s">
        <v>45</v>
      </c>
      <c r="B29" s="13" t="s">
        <v>46</v>
      </c>
      <c r="C29" s="2" t="s">
        <v>175</v>
      </c>
      <c r="D29" s="2" t="s">
        <v>176</v>
      </c>
      <c r="E29" s="15" t="s">
        <v>216</v>
      </c>
      <c r="F29" s="54">
        <v>0</v>
      </c>
      <c r="G29" s="41">
        <v>0</v>
      </c>
      <c r="H29" s="58" t="s">
        <v>132</v>
      </c>
      <c r="I29" s="22">
        <v>0</v>
      </c>
      <c r="J29" s="18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</row>
    <row r="30" spans="1:18" ht="19.5" customHeight="1">
      <c r="A30" s="5" t="s">
        <v>47</v>
      </c>
      <c r="B30" s="13" t="s">
        <v>48</v>
      </c>
      <c r="C30" s="2" t="s">
        <v>157</v>
      </c>
      <c r="D30" s="2" t="s">
        <v>177</v>
      </c>
      <c r="E30" s="15" t="s">
        <v>217</v>
      </c>
      <c r="F30" s="41">
        <f>F26-F27+F29</f>
        <v>0</v>
      </c>
      <c r="G30" s="41">
        <f>G26-G27+G29</f>
        <v>3478486</v>
      </c>
      <c r="H30" s="58" t="s">
        <v>132</v>
      </c>
      <c r="I30" s="22">
        <v>0</v>
      </c>
      <c r="J30" s="18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</row>
    <row r="31" spans="1:18" ht="19.5" customHeight="1">
      <c r="A31" s="5" t="s">
        <v>49</v>
      </c>
      <c r="B31" s="13" t="s">
        <v>50</v>
      </c>
      <c r="C31" s="2" t="s">
        <v>178</v>
      </c>
      <c r="D31" s="2" t="s">
        <v>179</v>
      </c>
      <c r="E31" s="15" t="s">
        <v>218</v>
      </c>
      <c r="F31" s="54">
        <v>23663382</v>
      </c>
      <c r="G31" s="41">
        <v>24882428</v>
      </c>
      <c r="H31" s="58" t="s">
        <v>132</v>
      </c>
      <c r="I31" s="22" t="s">
        <v>357</v>
      </c>
      <c r="J31" s="18" t="s">
        <v>358</v>
      </c>
      <c r="K31" s="2" t="s">
        <v>359</v>
      </c>
      <c r="L31" s="2" t="s">
        <v>360</v>
      </c>
      <c r="M31" s="2" t="s">
        <v>361</v>
      </c>
      <c r="N31" s="2" t="s">
        <v>362</v>
      </c>
      <c r="O31" s="2" t="s">
        <v>363</v>
      </c>
      <c r="P31" s="2" t="s">
        <v>364</v>
      </c>
      <c r="Q31" s="2" t="s">
        <v>334</v>
      </c>
      <c r="R31" s="2">
        <v>0</v>
      </c>
    </row>
    <row r="32" spans="1:18" ht="39.75" customHeight="1">
      <c r="A32" s="11" t="s">
        <v>51</v>
      </c>
      <c r="B32" s="12" t="s">
        <v>52</v>
      </c>
      <c r="C32" s="3" t="s">
        <v>180</v>
      </c>
      <c r="D32" s="3" t="s">
        <v>181</v>
      </c>
      <c r="E32" s="16" t="s">
        <v>219</v>
      </c>
      <c r="F32" s="53">
        <v>6915850</v>
      </c>
      <c r="G32" s="61">
        <v>4828742</v>
      </c>
      <c r="H32" s="56">
        <f t="shared" si="0"/>
        <v>69.8213813197221</v>
      </c>
      <c r="I32" s="23" t="s">
        <v>365</v>
      </c>
      <c r="J32" s="19" t="s">
        <v>366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 ht="39.75" customHeight="1">
      <c r="A33" s="11" t="s">
        <v>53</v>
      </c>
      <c r="B33" s="12" t="s">
        <v>54</v>
      </c>
      <c r="C33" s="3" t="s">
        <v>180</v>
      </c>
      <c r="D33" s="3" t="s">
        <v>181</v>
      </c>
      <c r="E33" s="16" t="s">
        <v>220</v>
      </c>
      <c r="F33" s="53">
        <v>2741159</v>
      </c>
      <c r="G33" s="61">
        <v>588750</v>
      </c>
      <c r="H33" s="56">
        <f t="shared" si="0"/>
        <v>21.478141180427695</v>
      </c>
      <c r="I33" s="23" t="s">
        <v>367</v>
      </c>
      <c r="J33" s="19" t="s">
        <v>368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 ht="60" customHeight="1">
      <c r="A34" s="5" t="s">
        <v>55</v>
      </c>
      <c r="B34" s="13" t="s">
        <v>56</v>
      </c>
      <c r="C34" s="2">
        <v>0</v>
      </c>
      <c r="D34" s="2">
        <v>0</v>
      </c>
      <c r="E34" s="15">
        <v>0</v>
      </c>
      <c r="F34" s="24" t="s">
        <v>135</v>
      </c>
      <c r="G34" s="41">
        <v>0</v>
      </c>
      <c r="H34" s="56" t="s">
        <v>132</v>
      </c>
      <c r="I34" s="22">
        <v>0</v>
      </c>
      <c r="J34" s="18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</row>
    <row r="35" spans="1:18" ht="39.75" customHeight="1">
      <c r="A35" s="5" t="s">
        <v>57</v>
      </c>
      <c r="B35" s="13" t="s">
        <v>58</v>
      </c>
      <c r="C35" s="2" t="s">
        <v>182</v>
      </c>
      <c r="D35" s="2" t="s">
        <v>183</v>
      </c>
      <c r="E35" s="15" t="s">
        <v>183</v>
      </c>
      <c r="F35" s="24" t="s">
        <v>432</v>
      </c>
      <c r="G35" s="24" t="s">
        <v>432</v>
      </c>
      <c r="H35" s="55">
        <f t="shared" si="0"/>
        <v>100</v>
      </c>
      <c r="I35" s="22" t="s">
        <v>369</v>
      </c>
      <c r="J35" s="18" t="s">
        <v>370</v>
      </c>
      <c r="K35" s="2" t="s">
        <v>371</v>
      </c>
      <c r="L35" s="2" t="s">
        <v>372</v>
      </c>
      <c r="M35" s="2" t="s">
        <v>373</v>
      </c>
      <c r="N35" s="2" t="s">
        <v>374</v>
      </c>
      <c r="O35" s="2" t="s">
        <v>375</v>
      </c>
      <c r="P35" s="2" t="s">
        <v>376</v>
      </c>
      <c r="Q35" s="2" t="s">
        <v>377</v>
      </c>
      <c r="R35" s="2" t="s">
        <v>378</v>
      </c>
    </row>
    <row r="36" spans="1:18" ht="39.75" customHeight="1">
      <c r="A36" s="5" t="s">
        <v>59</v>
      </c>
      <c r="B36" s="13" t="s">
        <v>60</v>
      </c>
      <c r="C36" s="4">
        <v>0</v>
      </c>
      <c r="D36" s="4">
        <v>0</v>
      </c>
      <c r="E36" s="17">
        <v>0</v>
      </c>
      <c r="F36" s="24" t="s">
        <v>61</v>
      </c>
      <c r="G36" s="24" t="s">
        <v>61</v>
      </c>
      <c r="H36" s="55">
        <f t="shared" si="0"/>
        <v>100</v>
      </c>
      <c r="I36" s="22" t="s">
        <v>379</v>
      </c>
      <c r="J36" s="18" t="s">
        <v>380</v>
      </c>
      <c r="K36" s="2" t="s">
        <v>381</v>
      </c>
      <c r="L36" s="2" t="s">
        <v>382</v>
      </c>
      <c r="M36" s="2" t="s">
        <v>383</v>
      </c>
      <c r="N36" s="2" t="s">
        <v>384</v>
      </c>
      <c r="O36" s="2" t="s">
        <v>385</v>
      </c>
      <c r="P36" s="2" t="s">
        <v>386</v>
      </c>
      <c r="Q36" s="2" t="s">
        <v>387</v>
      </c>
      <c r="R36" s="2" t="s">
        <v>388</v>
      </c>
    </row>
    <row r="37" spans="1:18" ht="39.75" customHeight="1">
      <c r="A37" s="5" t="s">
        <v>62</v>
      </c>
      <c r="B37" s="13" t="s">
        <v>63</v>
      </c>
      <c r="C37" s="2" t="s">
        <v>184</v>
      </c>
      <c r="D37" s="2" t="s">
        <v>184</v>
      </c>
      <c r="E37" s="15" t="s">
        <v>184</v>
      </c>
      <c r="F37" s="24" t="s">
        <v>64</v>
      </c>
      <c r="G37" s="24" t="s">
        <v>64</v>
      </c>
      <c r="H37" s="58" t="s">
        <v>132</v>
      </c>
      <c r="I37" s="22" t="s">
        <v>64</v>
      </c>
      <c r="J37" s="18" t="s">
        <v>64</v>
      </c>
      <c r="K37" s="2" t="s">
        <v>184</v>
      </c>
      <c r="L37" s="2" t="s">
        <v>184</v>
      </c>
      <c r="M37" s="2" t="s">
        <v>184</v>
      </c>
      <c r="N37" s="2" t="s">
        <v>184</v>
      </c>
      <c r="O37" s="2" t="s">
        <v>184</v>
      </c>
      <c r="P37" s="2" t="s">
        <v>184</v>
      </c>
      <c r="Q37" s="2" t="s">
        <v>184</v>
      </c>
      <c r="R37" s="2" t="s">
        <v>184</v>
      </c>
    </row>
    <row r="38" spans="1:18" ht="39.75" customHeight="1">
      <c r="A38" s="5" t="s">
        <v>65</v>
      </c>
      <c r="B38" s="13" t="s">
        <v>66</v>
      </c>
      <c r="C38" s="2" t="s">
        <v>185</v>
      </c>
      <c r="D38" s="2" t="s">
        <v>186</v>
      </c>
      <c r="E38" s="15" t="s">
        <v>221</v>
      </c>
      <c r="F38" s="24" t="s">
        <v>433</v>
      </c>
      <c r="G38" s="24" t="s">
        <v>433</v>
      </c>
      <c r="H38" s="55">
        <f t="shared" si="0"/>
        <v>100</v>
      </c>
      <c r="I38" s="22" t="s">
        <v>389</v>
      </c>
      <c r="J38" s="18" t="s">
        <v>390</v>
      </c>
      <c r="K38" s="2" t="s">
        <v>371</v>
      </c>
      <c r="L38" s="2" t="s">
        <v>372</v>
      </c>
      <c r="M38" s="2" t="s">
        <v>373</v>
      </c>
      <c r="N38" s="2" t="s">
        <v>374</v>
      </c>
      <c r="O38" s="2" t="s">
        <v>375</v>
      </c>
      <c r="P38" s="2" t="s">
        <v>376</v>
      </c>
      <c r="Q38" s="2" t="s">
        <v>377</v>
      </c>
      <c r="R38" s="2" t="s">
        <v>378</v>
      </c>
    </row>
    <row r="39" spans="1:18" ht="39.75" customHeight="1">
      <c r="A39" s="5" t="s">
        <v>67</v>
      </c>
      <c r="B39" s="13" t="s">
        <v>68</v>
      </c>
      <c r="C39" s="2" t="s">
        <v>187</v>
      </c>
      <c r="D39" s="2" t="s">
        <v>188</v>
      </c>
      <c r="E39" s="15" t="s">
        <v>222</v>
      </c>
      <c r="F39" s="24" t="s">
        <v>434</v>
      </c>
      <c r="G39" s="24" t="s">
        <v>434</v>
      </c>
      <c r="H39" s="55">
        <f t="shared" si="0"/>
        <v>100</v>
      </c>
      <c r="I39" s="22" t="s">
        <v>391</v>
      </c>
      <c r="J39" s="20">
        <v>0.35</v>
      </c>
      <c r="K39" s="2" t="s">
        <v>392</v>
      </c>
      <c r="L39" s="2" t="s">
        <v>393</v>
      </c>
      <c r="M39" s="2" t="s">
        <v>394</v>
      </c>
      <c r="N39" s="2" t="s">
        <v>395</v>
      </c>
      <c r="O39" s="2" t="s">
        <v>396</v>
      </c>
      <c r="P39" s="2" t="s">
        <v>397</v>
      </c>
      <c r="Q39" s="2" t="s">
        <v>398</v>
      </c>
      <c r="R39" s="4">
        <v>0</v>
      </c>
    </row>
    <row r="40" spans="1:18" ht="19.5" customHeight="1">
      <c r="A40" s="5" t="s">
        <v>69</v>
      </c>
      <c r="B40" s="13" t="s">
        <v>70</v>
      </c>
      <c r="C40" s="2" t="s">
        <v>189</v>
      </c>
      <c r="D40" s="2" t="s">
        <v>190</v>
      </c>
      <c r="E40" s="15" t="s">
        <v>223</v>
      </c>
      <c r="F40" s="41">
        <f>F11+F24</f>
        <v>40471977</v>
      </c>
      <c r="G40" s="41">
        <f>G11+G24</f>
        <v>19882160</v>
      </c>
      <c r="H40" s="55">
        <f t="shared" si="0"/>
        <v>49.125744462643866</v>
      </c>
      <c r="I40" s="22" t="s">
        <v>399</v>
      </c>
      <c r="J40" s="18" t="s">
        <v>400</v>
      </c>
      <c r="K40" s="2" t="s">
        <v>401</v>
      </c>
      <c r="L40" s="2" t="s">
        <v>402</v>
      </c>
      <c r="M40" s="2" t="s">
        <v>403</v>
      </c>
      <c r="N40" s="2" t="s">
        <v>404</v>
      </c>
      <c r="O40" s="2" t="s">
        <v>405</v>
      </c>
      <c r="P40" s="2" t="s">
        <v>406</v>
      </c>
      <c r="Q40" s="2" t="s">
        <v>407</v>
      </c>
      <c r="R40" s="2" t="s">
        <v>408</v>
      </c>
    </row>
    <row r="41" spans="1:18" ht="19.5" customHeight="1">
      <c r="A41" s="5" t="s">
        <v>71</v>
      </c>
      <c r="B41" s="13" t="s">
        <v>72</v>
      </c>
      <c r="C41" s="2" t="s">
        <v>191</v>
      </c>
      <c r="D41" s="2" t="s">
        <v>192</v>
      </c>
      <c r="E41" s="15" t="s">
        <v>224</v>
      </c>
      <c r="F41" s="41">
        <f>F27+F40</f>
        <v>51031905</v>
      </c>
      <c r="G41" s="41">
        <f>G27+G40</f>
        <v>21014803</v>
      </c>
      <c r="H41" s="55">
        <f t="shared" si="0"/>
        <v>41.17973452098251</v>
      </c>
      <c r="I41" s="22" t="s">
        <v>409</v>
      </c>
      <c r="J41" s="18" t="s">
        <v>410</v>
      </c>
      <c r="K41" s="2" t="s">
        <v>411</v>
      </c>
      <c r="L41" s="2" t="s">
        <v>412</v>
      </c>
      <c r="M41" s="2" t="s">
        <v>413</v>
      </c>
      <c r="N41" s="2" t="s">
        <v>414</v>
      </c>
      <c r="O41" s="2" t="s">
        <v>415</v>
      </c>
      <c r="P41" s="2" t="s">
        <v>416</v>
      </c>
      <c r="Q41" s="2" t="s">
        <v>417</v>
      </c>
      <c r="R41" s="2" t="s">
        <v>418</v>
      </c>
    </row>
    <row r="42" spans="1:18" ht="19.5" customHeight="1">
      <c r="A42" s="5" t="s">
        <v>73</v>
      </c>
      <c r="B42" s="13" t="s">
        <v>74</v>
      </c>
      <c r="C42" s="2" t="s">
        <v>193</v>
      </c>
      <c r="D42" s="2" t="s">
        <v>194</v>
      </c>
      <c r="E42" s="15" t="s">
        <v>225</v>
      </c>
      <c r="F42" s="41">
        <f>F7-F41</f>
        <v>2196307</v>
      </c>
      <c r="G42" s="41">
        <f>G7-G41</f>
        <v>4786816</v>
      </c>
      <c r="H42" s="58" t="s">
        <v>132</v>
      </c>
      <c r="I42" s="22" t="s">
        <v>325</v>
      </c>
      <c r="J42" s="18" t="s">
        <v>326</v>
      </c>
      <c r="K42" s="2" t="s">
        <v>327</v>
      </c>
      <c r="L42" s="2" t="s">
        <v>328</v>
      </c>
      <c r="M42" s="2" t="s">
        <v>329</v>
      </c>
      <c r="N42" s="2" t="s">
        <v>330</v>
      </c>
      <c r="O42" s="2" t="s">
        <v>331</v>
      </c>
      <c r="P42" s="2" t="s">
        <v>332</v>
      </c>
      <c r="Q42" s="2" t="s">
        <v>333</v>
      </c>
      <c r="R42" s="2" t="s">
        <v>334</v>
      </c>
    </row>
    <row r="43" spans="1:18" ht="19.5" customHeight="1">
      <c r="A43" s="5" t="s">
        <v>75</v>
      </c>
      <c r="B43" s="13" t="s">
        <v>76</v>
      </c>
      <c r="C43" s="2" t="s">
        <v>195</v>
      </c>
      <c r="D43" s="2" t="s">
        <v>196</v>
      </c>
      <c r="E43" s="15" t="s">
        <v>226</v>
      </c>
      <c r="F43" s="41">
        <f>F18+F20+F29</f>
        <v>620199</v>
      </c>
      <c r="G43" s="41">
        <f>G18+G20+G29</f>
        <v>124916</v>
      </c>
      <c r="H43" s="55">
        <f t="shared" si="0"/>
        <v>20.14127723520999</v>
      </c>
      <c r="I43" s="22">
        <v>0</v>
      </c>
      <c r="J43" s="18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</row>
    <row r="44" spans="1:18" ht="19.5" customHeight="1">
      <c r="A44" s="5" t="s">
        <v>77</v>
      </c>
      <c r="B44" s="13" t="s">
        <v>78</v>
      </c>
      <c r="C44" s="2" t="s">
        <v>197</v>
      </c>
      <c r="D44" s="2" t="s">
        <v>198</v>
      </c>
      <c r="E44" s="15" t="s">
        <v>227</v>
      </c>
      <c r="F44" s="41">
        <f>F23+F25</f>
        <v>2816506</v>
      </c>
      <c r="G44" s="41">
        <f>G23+G25</f>
        <v>1433246</v>
      </c>
      <c r="H44" s="55">
        <f t="shared" si="0"/>
        <v>50.88737606097769</v>
      </c>
      <c r="I44" s="22" t="s">
        <v>325</v>
      </c>
      <c r="J44" s="18" t="s">
        <v>326</v>
      </c>
      <c r="K44" s="2" t="s">
        <v>327</v>
      </c>
      <c r="L44" s="2" t="s">
        <v>328</v>
      </c>
      <c r="M44" s="2" t="s">
        <v>329</v>
      </c>
      <c r="N44" s="2" t="s">
        <v>330</v>
      </c>
      <c r="O44" s="2" t="s">
        <v>331</v>
      </c>
      <c r="P44" s="2" t="s">
        <v>332</v>
      </c>
      <c r="Q44" s="2" t="s">
        <v>333</v>
      </c>
      <c r="R44" s="2" t="s">
        <v>334</v>
      </c>
    </row>
    <row r="45" spans="6:8" ht="19.5" customHeight="1">
      <c r="F45" s="14"/>
      <c r="G45" s="14"/>
      <c r="H45" s="59"/>
    </row>
    <row r="46" spans="6:8" ht="19.5" customHeight="1">
      <c r="F46" s="14"/>
      <c r="G46" s="14"/>
      <c r="H46" s="59"/>
    </row>
    <row r="47" spans="6:8" ht="19.5" customHeight="1">
      <c r="F47" s="14"/>
      <c r="G47" s="14"/>
      <c r="H47" s="59"/>
    </row>
    <row r="48" spans="6:8" ht="19.5" customHeight="1">
      <c r="F48" s="14"/>
      <c r="G48" s="14"/>
      <c r="H48" s="59"/>
    </row>
    <row r="49" spans="6:8" ht="19.5" customHeight="1">
      <c r="F49" s="14"/>
      <c r="G49" s="14"/>
      <c r="H49" s="59"/>
    </row>
    <row r="50" spans="6:8" ht="19.5" customHeight="1">
      <c r="F50" s="14"/>
      <c r="G50" s="14"/>
      <c r="H50" s="59"/>
    </row>
    <row r="51" spans="6:8" ht="19.5" customHeight="1">
      <c r="F51" s="14"/>
      <c r="G51" s="14"/>
      <c r="H51" s="59"/>
    </row>
    <row r="52" spans="6:8" ht="19.5" customHeight="1">
      <c r="F52" s="14"/>
      <c r="G52" s="14"/>
      <c r="H52" s="59"/>
    </row>
    <row r="53" spans="6:8" ht="19.5" customHeight="1">
      <c r="F53" s="14"/>
      <c r="G53" s="14"/>
      <c r="H53" s="59"/>
    </row>
    <row r="54" spans="6:8" ht="19.5" customHeight="1">
      <c r="F54" s="14"/>
      <c r="G54" s="14"/>
      <c r="H54" s="59"/>
    </row>
    <row r="55" spans="6:8" ht="19.5" customHeight="1">
      <c r="F55" s="14"/>
      <c r="G55" s="14"/>
      <c r="H55" s="59"/>
    </row>
    <row r="56" spans="6:8" ht="19.5" customHeight="1">
      <c r="F56" s="14"/>
      <c r="G56" s="14"/>
      <c r="H56" s="59"/>
    </row>
    <row r="57" spans="6:8" ht="19.5" customHeight="1">
      <c r="F57" s="14"/>
      <c r="G57" s="14"/>
      <c r="H57" s="59"/>
    </row>
    <row r="58" spans="6:8" ht="19.5" customHeight="1">
      <c r="F58" s="14"/>
      <c r="G58" s="14"/>
      <c r="H58" s="59"/>
    </row>
    <row r="59" spans="6:8" ht="19.5" customHeight="1">
      <c r="F59" s="14"/>
      <c r="G59" s="14"/>
      <c r="H59" s="59"/>
    </row>
    <row r="60" spans="6:8" ht="19.5" customHeight="1">
      <c r="F60" s="14"/>
      <c r="G60" s="14"/>
      <c r="H60" s="59"/>
    </row>
    <row r="61" ht="19.5" customHeight="1">
      <c r="H61" s="60"/>
    </row>
    <row r="62" ht="19.5" customHeight="1">
      <c r="H62" s="60"/>
    </row>
    <row r="63" ht="19.5" customHeight="1">
      <c r="H63" s="60"/>
    </row>
    <row r="64" ht="19.5" customHeight="1">
      <c r="H64" s="60"/>
    </row>
    <row r="65" ht="19.5" customHeight="1">
      <c r="H65" s="60"/>
    </row>
    <row r="66" ht="19.5" customHeight="1">
      <c r="H66" s="60"/>
    </row>
    <row r="67" ht="19.5" customHeight="1">
      <c r="H67" s="60"/>
    </row>
    <row r="68" ht="19.5" customHeight="1">
      <c r="H68" s="60"/>
    </row>
    <row r="69" ht="19.5" customHeight="1">
      <c r="H69" s="60"/>
    </row>
    <row r="70" ht="19.5" customHeight="1">
      <c r="H70" s="60"/>
    </row>
    <row r="71" ht="19.5" customHeight="1">
      <c r="H71" s="60"/>
    </row>
    <row r="72" ht="19.5" customHeight="1">
      <c r="H72" s="60"/>
    </row>
    <row r="73" ht="19.5" customHeight="1">
      <c r="H73" s="60"/>
    </row>
    <row r="74" ht="19.5" customHeight="1">
      <c r="H74" s="60"/>
    </row>
    <row r="75" ht="19.5" customHeight="1">
      <c r="H75" s="60"/>
    </row>
    <row r="76" ht="19.5" customHeight="1">
      <c r="H76" s="60"/>
    </row>
    <row r="77" ht="19.5" customHeight="1">
      <c r="H77" s="60"/>
    </row>
    <row r="78" ht="16.5" customHeight="1">
      <c r="H78" s="60"/>
    </row>
    <row r="79" ht="16.5" customHeight="1">
      <c r="H79" s="60"/>
    </row>
    <row r="80" ht="16.5" customHeight="1">
      <c r="H80" s="60"/>
    </row>
    <row r="81" ht="16.5" customHeight="1">
      <c r="H81" s="60"/>
    </row>
    <row r="82" ht="16.5" customHeight="1">
      <c r="H82" s="60"/>
    </row>
    <row r="83" ht="16.5" customHeight="1">
      <c r="H83" s="60"/>
    </row>
    <row r="84" ht="12.75">
      <c r="H84" s="60"/>
    </row>
    <row r="85" ht="12.75">
      <c r="H85" s="60"/>
    </row>
    <row r="86" ht="12.75">
      <c r="H86" s="60"/>
    </row>
    <row r="87" ht="12.75">
      <c r="H87" s="60"/>
    </row>
    <row r="88" ht="12.75">
      <c r="H88" s="60"/>
    </row>
    <row r="89" ht="12.75">
      <c r="H89" s="60"/>
    </row>
    <row r="90" ht="12.75">
      <c r="H90" s="60"/>
    </row>
    <row r="91" ht="12.75">
      <c r="H91" s="60"/>
    </row>
    <row r="92" ht="12.75">
      <c r="H92" s="60"/>
    </row>
    <row r="93" ht="12.75">
      <c r="H93" s="60"/>
    </row>
    <row r="94" ht="12.75">
      <c r="H94" s="60"/>
    </row>
    <row r="95" ht="12.75">
      <c r="H95" s="60"/>
    </row>
    <row r="96" ht="12.75">
      <c r="H96" s="60"/>
    </row>
    <row r="97" ht="12.75">
      <c r="H97" s="60"/>
    </row>
    <row r="98" ht="12.75">
      <c r="H98" s="60"/>
    </row>
    <row r="99" ht="12.75">
      <c r="H99" s="60"/>
    </row>
    <row r="100" ht="12.75">
      <c r="H100" s="60"/>
    </row>
    <row r="101" ht="12.75">
      <c r="H101" s="60"/>
    </row>
  </sheetData>
  <sheetProtection password="CA6D" sheet="1" objects="1" scenarios="1"/>
  <mergeCells count="1">
    <mergeCell ref="F4:H4"/>
  </mergeCells>
  <printOptions/>
  <pageMargins left="0.19" right="0.23" top="0.27" bottom="0.21" header="0.16" footer="0.16"/>
  <pageSetup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D1">
      <selection activeCell="A11" sqref="A11:E11"/>
    </sheetView>
  </sheetViews>
  <sheetFormatPr defaultColWidth="9.33203125" defaultRowHeight="12.75"/>
  <cols>
    <col min="1" max="1" width="5.5" style="28" customWidth="1"/>
    <col min="2" max="2" width="7.33203125" style="28" customWidth="1"/>
    <col min="3" max="3" width="50.33203125" style="28" customWidth="1"/>
    <col min="4" max="4" width="20.66015625" style="28" customWidth="1"/>
    <col min="5" max="5" width="9.5" style="28" customWidth="1"/>
    <col min="6" max="6" width="14" style="28" customWidth="1"/>
    <col min="7" max="7" width="19.66015625" style="28" customWidth="1"/>
    <col min="8" max="8" width="11.16015625" style="28" customWidth="1"/>
    <col min="9" max="9" width="13" style="28" customWidth="1"/>
    <col min="10" max="10" width="12.5" style="28" customWidth="1"/>
    <col min="11" max="11" width="11.16015625" style="28" customWidth="1"/>
    <col min="12" max="12" width="14.33203125" style="28" customWidth="1"/>
    <col min="13" max="13" width="10.66015625" style="28" customWidth="1"/>
    <col min="14" max="16384" width="9.33203125" style="28" customWidth="1"/>
  </cols>
  <sheetData>
    <row r="1" ht="12.75">
      <c r="J1" s="8" t="s">
        <v>449</v>
      </c>
    </row>
    <row r="2" ht="12.75">
      <c r="J2" s="8" t="s">
        <v>447</v>
      </c>
    </row>
    <row r="4" spans="6:11" ht="12">
      <c r="F4" s="79"/>
      <c r="G4" s="79"/>
      <c r="H4" s="79"/>
      <c r="I4" s="76" t="s">
        <v>435</v>
      </c>
      <c r="J4" s="77"/>
      <c r="K4" s="78"/>
    </row>
    <row r="5" spans="1:13" s="30" customFormat="1" ht="100.5" customHeight="1">
      <c r="A5" s="29" t="s">
        <v>134</v>
      </c>
      <c r="B5" s="29" t="s">
        <v>133</v>
      </c>
      <c r="C5" s="29" t="s">
        <v>86</v>
      </c>
      <c r="D5" s="29" t="s">
        <v>109</v>
      </c>
      <c r="E5" s="29" t="s">
        <v>87</v>
      </c>
      <c r="F5" s="29" t="s">
        <v>441</v>
      </c>
      <c r="G5" s="29" t="s">
        <v>438</v>
      </c>
      <c r="H5" s="29" t="s">
        <v>445</v>
      </c>
      <c r="I5" s="29" t="s">
        <v>439</v>
      </c>
      <c r="J5" s="29" t="s">
        <v>440</v>
      </c>
      <c r="K5" s="29" t="s">
        <v>444</v>
      </c>
      <c r="L5" s="29" t="s">
        <v>442</v>
      </c>
      <c r="M5" s="29" t="s">
        <v>443</v>
      </c>
    </row>
    <row r="6" spans="1:13" s="30" customFormat="1" ht="20.25" customHeight="1">
      <c r="A6" s="31" t="s">
        <v>81</v>
      </c>
      <c r="B6" s="31" t="s">
        <v>82</v>
      </c>
      <c r="C6" s="31" t="s">
        <v>83</v>
      </c>
      <c r="D6" s="31" t="s">
        <v>84</v>
      </c>
      <c r="E6" s="31" t="s">
        <v>85</v>
      </c>
      <c r="F6" s="31" t="s">
        <v>419</v>
      </c>
      <c r="G6" s="31" t="s">
        <v>420</v>
      </c>
      <c r="H6" s="31" t="s">
        <v>421</v>
      </c>
      <c r="I6" s="31" t="s">
        <v>422</v>
      </c>
      <c r="J6" s="31" t="s">
        <v>423</v>
      </c>
      <c r="K6" s="31" t="s">
        <v>424</v>
      </c>
      <c r="L6" s="31" t="s">
        <v>425</v>
      </c>
      <c r="M6" s="31" t="s">
        <v>426</v>
      </c>
    </row>
    <row r="7" spans="1:13" s="33" customFormat="1" ht="24.75" customHeight="1">
      <c r="A7" s="80" t="s">
        <v>88</v>
      </c>
      <c r="B7" s="80"/>
      <c r="C7" s="80"/>
      <c r="D7" s="80"/>
      <c r="E7" s="80"/>
      <c r="F7" s="32">
        <f>F8+F9</f>
        <v>39531910.06</v>
      </c>
      <c r="G7" s="50">
        <f>G8+G9</f>
        <v>10890982</v>
      </c>
      <c r="H7" s="46">
        <f aca="true" t="shared" si="0" ref="H7:H21">G7/F7*100</f>
        <v>27.5498501930974</v>
      </c>
      <c r="I7" s="50">
        <f>I8+I9</f>
        <v>10479449</v>
      </c>
      <c r="J7" s="50">
        <f>J8+J9</f>
        <v>1432060</v>
      </c>
      <c r="K7" s="46">
        <f aca="true" t="shared" si="1" ref="K7:K49">J7/I7*100</f>
        <v>13.665413133839385</v>
      </c>
      <c r="L7" s="50">
        <f>L8+L9</f>
        <v>12323042</v>
      </c>
      <c r="M7" s="42">
        <f>L7/F7*100</f>
        <v>31.17239207844135</v>
      </c>
    </row>
    <row r="8" spans="1:13" ht="19.5" customHeight="1">
      <c r="A8" s="65" t="s">
        <v>91</v>
      </c>
      <c r="B8" s="65"/>
      <c r="C8" s="65"/>
      <c r="D8" s="65"/>
      <c r="E8" s="65"/>
      <c r="F8" s="34">
        <f>F11+F41+F44</f>
        <v>11048969.06</v>
      </c>
      <c r="G8" s="51">
        <f>G11+G41+G44</f>
        <v>4567866</v>
      </c>
      <c r="H8" s="47">
        <f t="shared" si="0"/>
        <v>41.34201096224266</v>
      </c>
      <c r="I8" s="51">
        <f>I11+I41+I44</f>
        <v>1233232</v>
      </c>
      <c r="J8" s="51">
        <f>J11+J41+J44</f>
        <v>485748</v>
      </c>
      <c r="K8" s="47">
        <f>J8/I8*100</f>
        <v>39.388209193404</v>
      </c>
      <c r="L8" s="51">
        <f>J8+G8</f>
        <v>5053614</v>
      </c>
      <c r="M8" s="43">
        <f aca="true" t="shared" si="2" ref="M8:M49">L8/F8*100</f>
        <v>45.73833063118379</v>
      </c>
    </row>
    <row r="9" spans="1:13" ht="19.5" customHeight="1">
      <c r="A9" s="65" t="s">
        <v>89</v>
      </c>
      <c r="B9" s="65"/>
      <c r="C9" s="65"/>
      <c r="D9" s="65"/>
      <c r="E9" s="65"/>
      <c r="F9" s="34">
        <f>F12+F42</f>
        <v>28482941</v>
      </c>
      <c r="G9" s="51">
        <f>G12+G42</f>
        <v>6323116</v>
      </c>
      <c r="H9" s="47">
        <f t="shared" si="0"/>
        <v>22.19965978934549</v>
      </c>
      <c r="I9" s="51">
        <f>I12+I42</f>
        <v>9246217</v>
      </c>
      <c r="J9" s="51">
        <f>J12+J42</f>
        <v>946312</v>
      </c>
      <c r="K9" s="47">
        <f t="shared" si="1"/>
        <v>10.234585668928169</v>
      </c>
      <c r="L9" s="51">
        <f>J9+G9</f>
        <v>7269428</v>
      </c>
      <c r="M9" s="43">
        <f t="shared" si="2"/>
        <v>25.52204142121419</v>
      </c>
    </row>
    <row r="10" spans="1:13" ht="24.75" customHeight="1">
      <c r="A10" s="75" t="s">
        <v>90</v>
      </c>
      <c r="B10" s="75"/>
      <c r="C10" s="75"/>
      <c r="D10" s="75"/>
      <c r="E10" s="75"/>
      <c r="F10" s="35">
        <f>F11+F12</f>
        <v>28785756</v>
      </c>
      <c r="G10" s="52">
        <f>G11+G12</f>
        <v>6479811</v>
      </c>
      <c r="H10" s="46">
        <f t="shared" si="0"/>
        <v>22.510477056777663</v>
      </c>
      <c r="I10" s="52">
        <f>I11+I12</f>
        <v>9354047</v>
      </c>
      <c r="J10" s="52">
        <f>J11+J12</f>
        <v>1039110</v>
      </c>
      <c r="K10" s="46">
        <f t="shared" si="1"/>
        <v>11.108667724248125</v>
      </c>
      <c r="L10" s="52">
        <f>L11+L12</f>
        <v>7518921</v>
      </c>
      <c r="M10" s="42">
        <f>L10/F10*100</f>
        <v>26.120283240085822</v>
      </c>
    </row>
    <row r="11" spans="1:13" ht="19.5" customHeight="1">
      <c r="A11" s="65" t="s">
        <v>91</v>
      </c>
      <c r="B11" s="65"/>
      <c r="C11" s="65"/>
      <c r="D11" s="65"/>
      <c r="E11" s="65"/>
      <c r="F11" s="34">
        <f>F14+F23+F26</f>
        <v>302815</v>
      </c>
      <c r="G11" s="51">
        <f>G14+G23+G26</f>
        <v>156695</v>
      </c>
      <c r="H11" s="47">
        <f t="shared" si="0"/>
        <v>51.74611561514456</v>
      </c>
      <c r="I11" s="51">
        <f>I14+I23+I26</f>
        <v>107830</v>
      </c>
      <c r="J11" s="51">
        <f>J14+J23+J26</f>
        <v>92798</v>
      </c>
      <c r="K11" s="47">
        <f t="shared" si="1"/>
        <v>86.05953816192155</v>
      </c>
      <c r="L11" s="51">
        <f>L14+L23+L26</f>
        <v>249493</v>
      </c>
      <c r="M11" s="43">
        <f t="shared" si="2"/>
        <v>82.39122896818189</v>
      </c>
    </row>
    <row r="12" spans="1:13" ht="19.5" customHeight="1">
      <c r="A12" s="65" t="s">
        <v>89</v>
      </c>
      <c r="B12" s="65"/>
      <c r="C12" s="65"/>
      <c r="D12" s="65"/>
      <c r="E12" s="65"/>
      <c r="F12" s="34">
        <f>F18+F24+F27</f>
        <v>28482941</v>
      </c>
      <c r="G12" s="51">
        <f>G18+G24+G27</f>
        <v>6323116</v>
      </c>
      <c r="H12" s="47">
        <f t="shared" si="0"/>
        <v>22.19965978934549</v>
      </c>
      <c r="I12" s="51">
        <f>I18+I24+I27</f>
        <v>9246217</v>
      </c>
      <c r="J12" s="51">
        <f>J18+J24+J27</f>
        <v>946312</v>
      </c>
      <c r="K12" s="47">
        <f t="shared" si="1"/>
        <v>10.234585668928169</v>
      </c>
      <c r="L12" s="51">
        <f>L18+L24+L27</f>
        <v>7269428</v>
      </c>
      <c r="M12" s="43">
        <f t="shared" si="2"/>
        <v>25.52204142121419</v>
      </c>
    </row>
    <row r="13" spans="1:13" ht="45" customHeight="1">
      <c r="A13" s="74" t="s">
        <v>107</v>
      </c>
      <c r="B13" s="74"/>
      <c r="C13" s="74"/>
      <c r="D13" s="74"/>
      <c r="E13" s="74"/>
      <c r="F13" s="35">
        <f>F14+F18</f>
        <v>15905468</v>
      </c>
      <c r="G13" s="52">
        <f>G14+G18</f>
        <v>4191201</v>
      </c>
      <c r="H13" s="46">
        <f t="shared" si="0"/>
        <v>26.35069273032394</v>
      </c>
      <c r="I13" s="52">
        <f>I14+I18</f>
        <v>6194552</v>
      </c>
      <c r="J13" s="52">
        <f>J14+J18</f>
        <v>155785</v>
      </c>
      <c r="K13" s="46">
        <f t="shared" si="1"/>
        <v>2.5148711319236643</v>
      </c>
      <c r="L13" s="52">
        <f>L14+L18</f>
        <v>4346986</v>
      </c>
      <c r="M13" s="42">
        <f t="shared" si="2"/>
        <v>27.330135774690817</v>
      </c>
    </row>
    <row r="14" spans="1:13" ht="19.5" customHeight="1">
      <c r="A14" s="65" t="s">
        <v>91</v>
      </c>
      <c r="B14" s="65"/>
      <c r="C14" s="65"/>
      <c r="D14" s="65"/>
      <c r="E14" s="65"/>
      <c r="F14" s="34">
        <f>F16+F17+F15</f>
        <v>302815</v>
      </c>
      <c r="G14" s="51">
        <f>G16+G17+G15</f>
        <v>156695</v>
      </c>
      <c r="H14" s="47">
        <f t="shared" si="0"/>
        <v>51.74611561514456</v>
      </c>
      <c r="I14" s="51">
        <f>I16+I17+I15</f>
        <v>107830</v>
      </c>
      <c r="J14" s="51">
        <f>J16+J17+J15</f>
        <v>92798</v>
      </c>
      <c r="K14" s="47">
        <f t="shared" si="1"/>
        <v>86.05953816192155</v>
      </c>
      <c r="L14" s="51">
        <f>L16+L17+L15</f>
        <v>249493</v>
      </c>
      <c r="M14" s="43">
        <f t="shared" si="2"/>
        <v>82.39122896818189</v>
      </c>
    </row>
    <row r="15" spans="1:13" ht="34.5" customHeight="1">
      <c r="A15" s="36">
        <v>630</v>
      </c>
      <c r="B15" s="36">
        <v>63003</v>
      </c>
      <c r="C15" s="37" t="s">
        <v>94</v>
      </c>
      <c r="D15" s="38" t="s">
        <v>108</v>
      </c>
      <c r="E15" s="39" t="s">
        <v>122</v>
      </c>
      <c r="F15" s="34">
        <v>57551</v>
      </c>
      <c r="G15" s="51">
        <v>15812</v>
      </c>
      <c r="H15" s="47">
        <f t="shared" si="0"/>
        <v>27.474761515872874</v>
      </c>
      <c r="I15" s="51">
        <v>20965</v>
      </c>
      <c r="J15" s="51">
        <v>17493</v>
      </c>
      <c r="K15" s="47">
        <f t="shared" si="1"/>
        <v>83.43906510851419</v>
      </c>
      <c r="L15" s="51">
        <f>G15+J15</f>
        <v>33305</v>
      </c>
      <c r="M15" s="43">
        <f t="shared" si="2"/>
        <v>57.87041059234418</v>
      </c>
    </row>
    <row r="16" spans="1:13" ht="34.5" customHeight="1">
      <c r="A16" s="39">
        <v>750</v>
      </c>
      <c r="B16" s="39">
        <v>75075</v>
      </c>
      <c r="C16" s="37" t="s">
        <v>92</v>
      </c>
      <c r="D16" s="38" t="s">
        <v>108</v>
      </c>
      <c r="E16" s="39" t="s">
        <v>122</v>
      </c>
      <c r="F16" s="34">
        <v>203949</v>
      </c>
      <c r="G16" s="51">
        <v>133148</v>
      </c>
      <c r="H16" s="47">
        <f t="shared" si="0"/>
        <v>65.28494868815244</v>
      </c>
      <c r="I16" s="51">
        <v>71400</v>
      </c>
      <c r="J16" s="51">
        <v>67223</v>
      </c>
      <c r="K16" s="47">
        <f t="shared" si="1"/>
        <v>94.14985994397759</v>
      </c>
      <c r="L16" s="51">
        <f>G16+J16</f>
        <v>200371</v>
      </c>
      <c r="M16" s="43">
        <f t="shared" si="2"/>
        <v>98.24563984133287</v>
      </c>
    </row>
    <row r="17" spans="1:13" ht="34.5" customHeight="1">
      <c r="A17" s="36">
        <v>801</v>
      </c>
      <c r="B17" s="36">
        <v>80195</v>
      </c>
      <c r="C17" s="37" t="s">
        <v>93</v>
      </c>
      <c r="D17" s="38" t="s">
        <v>108</v>
      </c>
      <c r="E17" s="39" t="s">
        <v>122</v>
      </c>
      <c r="F17" s="34">
        <v>41315</v>
      </c>
      <c r="G17" s="51">
        <v>7735</v>
      </c>
      <c r="H17" s="47">
        <f t="shared" si="0"/>
        <v>18.72201379644197</v>
      </c>
      <c r="I17" s="51">
        <v>15465</v>
      </c>
      <c r="J17" s="51">
        <v>8082</v>
      </c>
      <c r="K17" s="47">
        <f t="shared" si="1"/>
        <v>52.25994180407372</v>
      </c>
      <c r="L17" s="51">
        <f>G17+J17</f>
        <v>15817</v>
      </c>
      <c r="M17" s="43">
        <f t="shared" si="2"/>
        <v>38.28391625317681</v>
      </c>
    </row>
    <row r="18" spans="1:13" ht="19.5" customHeight="1">
      <c r="A18" s="65" t="s">
        <v>89</v>
      </c>
      <c r="B18" s="65"/>
      <c r="C18" s="65"/>
      <c r="D18" s="65"/>
      <c r="E18" s="65"/>
      <c r="F18" s="34">
        <f>F19+F20+F21</f>
        <v>15602653</v>
      </c>
      <c r="G18" s="51">
        <f>G19+G20+G21</f>
        <v>4034506</v>
      </c>
      <c r="H18" s="47">
        <f t="shared" si="0"/>
        <v>25.85782046168687</v>
      </c>
      <c r="I18" s="51">
        <f>I19+I20+I21</f>
        <v>6086722</v>
      </c>
      <c r="J18" s="51">
        <f>J19+J20+J21</f>
        <v>62987</v>
      </c>
      <c r="K18" s="47">
        <f t="shared" si="1"/>
        <v>1.0348262989504038</v>
      </c>
      <c r="L18" s="51">
        <f>L19+L20+L21</f>
        <v>4097493</v>
      </c>
      <c r="M18" s="43">
        <f t="shared" si="2"/>
        <v>26.26151462831353</v>
      </c>
    </row>
    <row r="19" spans="1:13" ht="34.5" customHeight="1">
      <c r="A19" s="39">
        <v>758</v>
      </c>
      <c r="B19" s="39">
        <v>75814</v>
      </c>
      <c r="C19" s="37" t="s">
        <v>96</v>
      </c>
      <c r="D19" s="38" t="s">
        <v>108</v>
      </c>
      <c r="E19" s="39" t="s">
        <v>123</v>
      </c>
      <c r="F19" s="34">
        <v>4221253</v>
      </c>
      <c r="G19" s="51">
        <v>1422053</v>
      </c>
      <c r="H19" s="47">
        <f t="shared" si="0"/>
        <v>33.68793578589106</v>
      </c>
      <c r="I19" s="51">
        <v>2218413</v>
      </c>
      <c r="J19" s="51">
        <v>0</v>
      </c>
      <c r="K19" s="47">
        <f t="shared" si="1"/>
        <v>0</v>
      </c>
      <c r="L19" s="51">
        <f>G19+J19</f>
        <v>1422053</v>
      </c>
      <c r="M19" s="43">
        <f t="shared" si="2"/>
        <v>33.68793578589106</v>
      </c>
    </row>
    <row r="20" spans="1:13" ht="70.5" customHeight="1">
      <c r="A20" s="39">
        <v>900</v>
      </c>
      <c r="B20" s="39">
        <v>90001</v>
      </c>
      <c r="C20" s="37" t="s">
        <v>95</v>
      </c>
      <c r="D20" s="38" t="s">
        <v>108</v>
      </c>
      <c r="E20" s="39" t="s">
        <v>124</v>
      </c>
      <c r="F20" s="34">
        <v>10006546</v>
      </c>
      <c r="G20" s="51">
        <v>2511713</v>
      </c>
      <c r="H20" s="47">
        <f t="shared" si="0"/>
        <v>25.10069908238067</v>
      </c>
      <c r="I20" s="51">
        <v>3431529</v>
      </c>
      <c r="J20" s="51">
        <v>62987</v>
      </c>
      <c r="K20" s="47">
        <f t="shared" si="1"/>
        <v>1.8355374528380788</v>
      </c>
      <c r="L20" s="51">
        <f>G20+J20</f>
        <v>2574700</v>
      </c>
      <c r="M20" s="43">
        <f t="shared" si="2"/>
        <v>25.73015703920214</v>
      </c>
    </row>
    <row r="21" spans="1:13" ht="57.75" customHeight="1">
      <c r="A21" s="39">
        <v>900</v>
      </c>
      <c r="B21" s="39">
        <v>90001</v>
      </c>
      <c r="C21" s="37" t="s">
        <v>97</v>
      </c>
      <c r="D21" s="38" t="s">
        <v>108</v>
      </c>
      <c r="E21" s="39" t="s">
        <v>123</v>
      </c>
      <c r="F21" s="34">
        <v>1374854</v>
      </c>
      <c r="G21" s="51">
        <v>100740</v>
      </c>
      <c r="H21" s="47">
        <f t="shared" si="0"/>
        <v>7.327323483075293</v>
      </c>
      <c r="I21" s="51">
        <v>436780</v>
      </c>
      <c r="J21" s="51">
        <v>0</v>
      </c>
      <c r="K21" s="47">
        <f t="shared" si="1"/>
        <v>0</v>
      </c>
      <c r="L21" s="51">
        <f>G21+J21</f>
        <v>100740</v>
      </c>
      <c r="M21" s="43">
        <f t="shared" si="2"/>
        <v>7.327323483075293</v>
      </c>
    </row>
    <row r="22" spans="1:13" ht="30" customHeight="1">
      <c r="A22" s="66" t="s">
        <v>98</v>
      </c>
      <c r="B22" s="67"/>
      <c r="C22" s="68"/>
      <c r="D22" s="68"/>
      <c r="E22" s="69"/>
      <c r="F22" s="35">
        <f>F23+F24</f>
        <v>0</v>
      </c>
      <c r="G22" s="52">
        <f>G23+G24</f>
        <v>0</v>
      </c>
      <c r="H22" s="48" t="s">
        <v>132</v>
      </c>
      <c r="I22" s="52">
        <f>I23+I24</f>
        <v>0</v>
      </c>
      <c r="J22" s="52">
        <f>J23+J24</f>
        <v>0</v>
      </c>
      <c r="K22" s="48" t="s">
        <v>132</v>
      </c>
      <c r="L22" s="52">
        <f>L23+L24</f>
        <v>0</v>
      </c>
      <c r="M22" s="44" t="s">
        <v>132</v>
      </c>
    </row>
    <row r="23" spans="1:13" ht="16.5" customHeight="1">
      <c r="A23" s="65" t="s">
        <v>91</v>
      </c>
      <c r="B23" s="65"/>
      <c r="C23" s="65"/>
      <c r="D23" s="65"/>
      <c r="E23" s="65"/>
      <c r="F23" s="34">
        <v>0</v>
      </c>
      <c r="G23" s="51">
        <v>0</v>
      </c>
      <c r="H23" s="49" t="s">
        <v>132</v>
      </c>
      <c r="I23" s="51">
        <v>0</v>
      </c>
      <c r="J23" s="51">
        <v>0</v>
      </c>
      <c r="K23" s="49" t="s">
        <v>132</v>
      </c>
      <c r="L23" s="51">
        <v>0</v>
      </c>
      <c r="M23" s="45" t="s">
        <v>132</v>
      </c>
    </row>
    <row r="24" spans="1:13" ht="16.5" customHeight="1">
      <c r="A24" s="65" t="s">
        <v>89</v>
      </c>
      <c r="B24" s="65"/>
      <c r="C24" s="65"/>
      <c r="D24" s="65"/>
      <c r="E24" s="65"/>
      <c r="F24" s="34">
        <v>0</v>
      </c>
      <c r="G24" s="51">
        <v>0</v>
      </c>
      <c r="H24" s="49" t="s">
        <v>132</v>
      </c>
      <c r="I24" s="51">
        <v>0</v>
      </c>
      <c r="J24" s="51">
        <v>0</v>
      </c>
      <c r="K24" s="49" t="s">
        <v>132</v>
      </c>
      <c r="L24" s="51">
        <v>0</v>
      </c>
      <c r="M24" s="45" t="s">
        <v>132</v>
      </c>
    </row>
    <row r="25" spans="1:13" ht="24.75" customHeight="1">
      <c r="A25" s="70" t="s">
        <v>99</v>
      </c>
      <c r="B25" s="71"/>
      <c r="C25" s="72"/>
      <c r="D25" s="72"/>
      <c r="E25" s="73"/>
      <c r="F25" s="35">
        <f>F26+F27</f>
        <v>12880288</v>
      </c>
      <c r="G25" s="52">
        <f>G26+G27</f>
        <v>2288610</v>
      </c>
      <c r="H25" s="46">
        <f>G25/F25*100</f>
        <v>17.768313876211465</v>
      </c>
      <c r="I25" s="52">
        <f>I26+I27</f>
        <v>3159495</v>
      </c>
      <c r="J25" s="52">
        <f>J26+J27</f>
        <v>883325</v>
      </c>
      <c r="K25" s="46">
        <f t="shared" si="1"/>
        <v>27.95779072288451</v>
      </c>
      <c r="L25" s="52">
        <f>L26+L27</f>
        <v>3171935</v>
      </c>
      <c r="M25" s="42">
        <f t="shared" si="2"/>
        <v>24.6262738845591</v>
      </c>
    </row>
    <row r="26" spans="1:13" ht="16.5" customHeight="1">
      <c r="A26" s="65" t="s">
        <v>91</v>
      </c>
      <c r="B26" s="65"/>
      <c r="C26" s="65"/>
      <c r="D26" s="65"/>
      <c r="E26" s="65"/>
      <c r="F26" s="34">
        <v>0</v>
      </c>
      <c r="G26" s="51">
        <v>0</v>
      </c>
      <c r="H26" s="47" t="s">
        <v>132</v>
      </c>
      <c r="I26" s="51">
        <v>0</v>
      </c>
      <c r="J26" s="51">
        <v>0</v>
      </c>
      <c r="K26" s="49" t="s">
        <v>132</v>
      </c>
      <c r="L26" s="51">
        <v>0</v>
      </c>
      <c r="M26" s="45" t="s">
        <v>132</v>
      </c>
    </row>
    <row r="27" spans="1:13" ht="16.5" customHeight="1">
      <c r="A27" s="65" t="s">
        <v>89</v>
      </c>
      <c r="B27" s="65"/>
      <c r="C27" s="65"/>
      <c r="D27" s="65"/>
      <c r="E27" s="65"/>
      <c r="F27" s="34">
        <f>F29+F31+F32+F33+F36+F37+F38+F35+F34+F28+F30+F39</f>
        <v>12880288</v>
      </c>
      <c r="G27" s="51">
        <f>G29+G31+G32+G33+G36+G37+G38+G35+G34+G28+G30+G39</f>
        <v>2288610</v>
      </c>
      <c r="H27" s="47">
        <f>G27/F27*100</f>
        <v>17.768313876211465</v>
      </c>
      <c r="I27" s="51">
        <f>I29+I31+I32+I33+I36+I37+I38+I35+I34+I28+I30+I39</f>
        <v>3159495</v>
      </c>
      <c r="J27" s="51">
        <f>J29+J31+J32+J33+J36+J37+J38+J35+J34+J28+J30+J39</f>
        <v>883325</v>
      </c>
      <c r="K27" s="47">
        <f t="shared" si="1"/>
        <v>27.95779072288451</v>
      </c>
      <c r="L27" s="51">
        <f>L29+L31+L32+L33+L36+L37+L38+L35+L34+L28+L30+L39</f>
        <v>3171935</v>
      </c>
      <c r="M27" s="43">
        <f t="shared" si="2"/>
        <v>24.6262738845591</v>
      </c>
    </row>
    <row r="28" spans="1:13" ht="34.5" customHeight="1">
      <c r="A28" s="40">
        <v>600</v>
      </c>
      <c r="B28" s="40">
        <v>60016</v>
      </c>
      <c r="C28" s="37" t="s">
        <v>119</v>
      </c>
      <c r="D28" s="38" t="s">
        <v>108</v>
      </c>
      <c r="E28" s="39" t="s">
        <v>122</v>
      </c>
      <c r="F28" s="34">
        <v>664320</v>
      </c>
      <c r="G28" s="51">
        <v>23180</v>
      </c>
      <c r="H28" s="47">
        <f>G28/F28*100</f>
        <v>3.489282273603083</v>
      </c>
      <c r="I28" s="51">
        <v>641140</v>
      </c>
      <c r="J28" s="51">
        <v>492</v>
      </c>
      <c r="K28" s="47">
        <f t="shared" si="1"/>
        <v>0.07673830988551643</v>
      </c>
      <c r="L28" s="51">
        <f>G28+J28</f>
        <v>23672</v>
      </c>
      <c r="M28" s="43">
        <f t="shared" si="2"/>
        <v>3.5633429672447017</v>
      </c>
    </row>
    <row r="29" spans="1:13" ht="34.5" customHeight="1">
      <c r="A29" s="40">
        <v>700</v>
      </c>
      <c r="B29" s="40">
        <v>70005</v>
      </c>
      <c r="C29" s="37" t="s">
        <v>110</v>
      </c>
      <c r="D29" s="38" t="s">
        <v>108</v>
      </c>
      <c r="E29" s="39" t="s">
        <v>125</v>
      </c>
      <c r="F29" s="34">
        <v>0</v>
      </c>
      <c r="G29" s="51">
        <v>0</v>
      </c>
      <c r="H29" s="49" t="s">
        <v>132</v>
      </c>
      <c r="I29" s="51">
        <v>0</v>
      </c>
      <c r="J29" s="51">
        <v>0</v>
      </c>
      <c r="K29" s="49" t="s">
        <v>132</v>
      </c>
      <c r="L29" s="51">
        <f aca="true" t="shared" si="3" ref="L29:L39">G29+J29</f>
        <v>0</v>
      </c>
      <c r="M29" s="45" t="s">
        <v>132</v>
      </c>
    </row>
    <row r="30" spans="1:13" ht="34.5" customHeight="1">
      <c r="A30" s="40">
        <v>700</v>
      </c>
      <c r="B30" s="40">
        <v>70005</v>
      </c>
      <c r="C30" s="37" t="s">
        <v>121</v>
      </c>
      <c r="D30" s="38" t="s">
        <v>108</v>
      </c>
      <c r="E30" s="39" t="s">
        <v>128</v>
      </c>
      <c r="F30" s="34">
        <v>758900</v>
      </c>
      <c r="G30" s="51">
        <v>0</v>
      </c>
      <c r="H30" s="47">
        <f aca="true" t="shared" si="4" ref="H30:H39">G30/F30*100</f>
        <v>0</v>
      </c>
      <c r="I30" s="51">
        <v>142000</v>
      </c>
      <c r="J30" s="51">
        <v>83</v>
      </c>
      <c r="K30" s="47">
        <f t="shared" si="1"/>
        <v>0.05845070422535212</v>
      </c>
      <c r="L30" s="51">
        <f t="shared" si="3"/>
        <v>83</v>
      </c>
      <c r="M30" s="43">
        <f t="shared" si="2"/>
        <v>0.010936882329687706</v>
      </c>
    </row>
    <row r="31" spans="1:13" ht="39.75" customHeight="1">
      <c r="A31" s="40">
        <v>700</v>
      </c>
      <c r="B31" s="40">
        <v>70005</v>
      </c>
      <c r="C31" s="37" t="s">
        <v>111</v>
      </c>
      <c r="D31" s="38" t="s">
        <v>108</v>
      </c>
      <c r="E31" s="39" t="s">
        <v>122</v>
      </c>
      <c r="F31" s="34">
        <v>460000</v>
      </c>
      <c r="G31" s="51">
        <v>46000</v>
      </c>
      <c r="H31" s="47">
        <f t="shared" si="4"/>
        <v>10</v>
      </c>
      <c r="I31" s="51">
        <v>414000</v>
      </c>
      <c r="J31" s="51">
        <v>414000</v>
      </c>
      <c r="K31" s="47">
        <f t="shared" si="1"/>
        <v>100</v>
      </c>
      <c r="L31" s="51">
        <f t="shared" si="3"/>
        <v>460000</v>
      </c>
      <c r="M31" s="43">
        <f t="shared" si="2"/>
        <v>100</v>
      </c>
    </row>
    <row r="32" spans="1:13" ht="42" customHeight="1">
      <c r="A32" s="40">
        <v>700</v>
      </c>
      <c r="B32" s="40">
        <v>70005</v>
      </c>
      <c r="C32" s="37" t="s">
        <v>112</v>
      </c>
      <c r="D32" s="38" t="s">
        <v>108</v>
      </c>
      <c r="E32" s="39" t="s">
        <v>122</v>
      </c>
      <c r="F32" s="34">
        <v>490000</v>
      </c>
      <c r="G32" s="51">
        <v>49000</v>
      </c>
      <c r="H32" s="47">
        <f t="shared" si="4"/>
        <v>10</v>
      </c>
      <c r="I32" s="51">
        <v>441000</v>
      </c>
      <c r="J32" s="51">
        <v>441000</v>
      </c>
      <c r="K32" s="47">
        <f t="shared" si="1"/>
        <v>100</v>
      </c>
      <c r="L32" s="51">
        <f t="shared" si="3"/>
        <v>490000</v>
      </c>
      <c r="M32" s="43">
        <f t="shared" si="2"/>
        <v>100</v>
      </c>
    </row>
    <row r="33" spans="1:13" ht="34.5" customHeight="1">
      <c r="A33" s="40"/>
      <c r="B33" s="40"/>
      <c r="C33" s="37" t="s">
        <v>113</v>
      </c>
      <c r="D33" s="38" t="s">
        <v>108</v>
      </c>
      <c r="E33" s="39" t="s">
        <v>125</v>
      </c>
      <c r="F33" s="34">
        <v>770242</v>
      </c>
      <c r="G33" s="51">
        <v>50242</v>
      </c>
      <c r="H33" s="47">
        <f t="shared" si="4"/>
        <v>6.522885015358809</v>
      </c>
      <c r="I33" s="51">
        <v>0</v>
      </c>
      <c r="J33" s="51">
        <v>0</v>
      </c>
      <c r="K33" s="49" t="s">
        <v>132</v>
      </c>
      <c r="L33" s="51">
        <f t="shared" si="3"/>
        <v>50242</v>
      </c>
      <c r="M33" s="43">
        <f t="shared" si="2"/>
        <v>6.522885015358809</v>
      </c>
    </row>
    <row r="34" spans="1:13" ht="34.5" customHeight="1">
      <c r="A34" s="40">
        <v>750</v>
      </c>
      <c r="B34" s="40">
        <v>75023</v>
      </c>
      <c r="C34" s="37" t="s">
        <v>118</v>
      </c>
      <c r="D34" s="38" t="s">
        <v>108</v>
      </c>
      <c r="E34" s="39" t="s">
        <v>127</v>
      </c>
      <c r="F34" s="34">
        <v>3700274</v>
      </c>
      <c r="G34" s="51">
        <v>1620002</v>
      </c>
      <c r="H34" s="47">
        <f t="shared" si="4"/>
        <v>43.78059570723681</v>
      </c>
      <c r="I34" s="51">
        <v>69765</v>
      </c>
      <c r="J34" s="51">
        <v>27182</v>
      </c>
      <c r="K34" s="47">
        <f t="shared" si="1"/>
        <v>38.96223034472873</v>
      </c>
      <c r="L34" s="51">
        <f t="shared" si="3"/>
        <v>1647184</v>
      </c>
      <c r="M34" s="43">
        <f t="shared" si="2"/>
        <v>44.515189956203244</v>
      </c>
    </row>
    <row r="35" spans="1:13" ht="42" customHeight="1">
      <c r="A35" s="40">
        <v>801</v>
      </c>
      <c r="B35" s="40">
        <v>80110</v>
      </c>
      <c r="C35" s="37" t="s">
        <v>117</v>
      </c>
      <c r="D35" s="38" t="s">
        <v>108</v>
      </c>
      <c r="E35" s="39" t="s">
        <v>126</v>
      </c>
      <c r="F35" s="34">
        <v>5397977</v>
      </c>
      <c r="G35" s="51">
        <v>420195</v>
      </c>
      <c r="H35" s="47">
        <f t="shared" si="4"/>
        <v>7.784305120233006</v>
      </c>
      <c r="I35" s="51">
        <v>1000000</v>
      </c>
      <c r="J35" s="51">
        <v>0</v>
      </c>
      <c r="K35" s="47">
        <f t="shared" si="1"/>
        <v>0</v>
      </c>
      <c r="L35" s="51">
        <f t="shared" si="3"/>
        <v>420195</v>
      </c>
      <c r="M35" s="43">
        <f t="shared" si="2"/>
        <v>7.784305120233006</v>
      </c>
    </row>
    <row r="36" spans="1:13" ht="34.5" customHeight="1">
      <c r="A36" s="40">
        <v>900</v>
      </c>
      <c r="B36" s="40">
        <v>90015</v>
      </c>
      <c r="C36" s="37" t="s">
        <v>114</v>
      </c>
      <c r="D36" s="38" t="s">
        <v>108</v>
      </c>
      <c r="E36" s="39" t="s">
        <v>122</v>
      </c>
      <c r="F36" s="34">
        <v>18801</v>
      </c>
      <c r="G36" s="51">
        <v>8967</v>
      </c>
      <c r="H36" s="47">
        <f t="shared" si="4"/>
        <v>47.69427158129887</v>
      </c>
      <c r="I36" s="51">
        <v>9834</v>
      </c>
      <c r="J36" s="51">
        <v>322</v>
      </c>
      <c r="K36" s="47">
        <f t="shared" si="1"/>
        <v>3.2743542810656905</v>
      </c>
      <c r="L36" s="51">
        <f t="shared" si="3"/>
        <v>9289</v>
      </c>
      <c r="M36" s="43">
        <f t="shared" si="2"/>
        <v>49.4069464390192</v>
      </c>
    </row>
    <row r="37" spans="1:13" ht="34.5" customHeight="1">
      <c r="A37" s="40">
        <v>900</v>
      </c>
      <c r="B37" s="40">
        <v>90015</v>
      </c>
      <c r="C37" s="37" t="s">
        <v>115</v>
      </c>
      <c r="D37" s="38" t="s">
        <v>108</v>
      </c>
      <c r="E37" s="39" t="s">
        <v>122</v>
      </c>
      <c r="F37" s="34">
        <v>11579</v>
      </c>
      <c r="G37" s="51">
        <v>5978</v>
      </c>
      <c r="H37" s="47">
        <f t="shared" si="4"/>
        <v>51.6279471456948</v>
      </c>
      <c r="I37" s="51">
        <v>5601</v>
      </c>
      <c r="J37" s="51">
        <v>0</v>
      </c>
      <c r="K37" s="47">
        <f t="shared" si="1"/>
        <v>0</v>
      </c>
      <c r="L37" s="51">
        <f t="shared" si="3"/>
        <v>5978</v>
      </c>
      <c r="M37" s="43">
        <f t="shared" si="2"/>
        <v>51.6279471456948</v>
      </c>
    </row>
    <row r="38" spans="1:13" ht="34.5" customHeight="1">
      <c r="A38" s="40">
        <v>900</v>
      </c>
      <c r="B38" s="40">
        <v>90015</v>
      </c>
      <c r="C38" s="37" t="s">
        <v>116</v>
      </c>
      <c r="D38" s="38" t="s">
        <v>108</v>
      </c>
      <c r="E38" s="39" t="s">
        <v>122</v>
      </c>
      <c r="F38" s="34">
        <v>60154</v>
      </c>
      <c r="G38" s="51">
        <v>6294</v>
      </c>
      <c r="H38" s="47">
        <f t="shared" si="4"/>
        <v>10.46314459553812</v>
      </c>
      <c r="I38" s="51">
        <v>53860</v>
      </c>
      <c r="J38" s="51">
        <v>246</v>
      </c>
      <c r="K38" s="47">
        <f t="shared" si="1"/>
        <v>0.45673969550686966</v>
      </c>
      <c r="L38" s="51">
        <f t="shared" si="3"/>
        <v>6540</v>
      </c>
      <c r="M38" s="43">
        <f t="shared" si="2"/>
        <v>10.872094956278884</v>
      </c>
    </row>
    <row r="39" spans="1:13" ht="34.5" customHeight="1">
      <c r="A39" s="40">
        <v>921</v>
      </c>
      <c r="B39" s="40">
        <v>92120</v>
      </c>
      <c r="C39" s="37" t="s">
        <v>120</v>
      </c>
      <c r="D39" s="38" t="s">
        <v>108</v>
      </c>
      <c r="E39" s="39" t="s">
        <v>126</v>
      </c>
      <c r="F39" s="34">
        <v>548041</v>
      </c>
      <c r="G39" s="51">
        <v>58752</v>
      </c>
      <c r="H39" s="47">
        <f t="shared" si="4"/>
        <v>10.720365812046909</v>
      </c>
      <c r="I39" s="51">
        <v>382295</v>
      </c>
      <c r="J39" s="51">
        <v>0</v>
      </c>
      <c r="K39" s="47">
        <f t="shared" si="1"/>
        <v>0</v>
      </c>
      <c r="L39" s="51">
        <f t="shared" si="3"/>
        <v>58752</v>
      </c>
      <c r="M39" s="43">
        <f t="shared" si="2"/>
        <v>10.720365812046909</v>
      </c>
    </row>
    <row r="40" spans="1:13" ht="39.75" customHeight="1">
      <c r="A40" s="66" t="s">
        <v>100</v>
      </c>
      <c r="B40" s="67"/>
      <c r="C40" s="68"/>
      <c r="D40" s="68"/>
      <c r="E40" s="69"/>
      <c r="F40" s="35">
        <f>F41+F42</f>
        <v>0</v>
      </c>
      <c r="G40" s="52">
        <f>G41+G42</f>
        <v>0</v>
      </c>
      <c r="H40" s="48" t="s">
        <v>132</v>
      </c>
      <c r="I40" s="52">
        <f>I41+I42</f>
        <v>0</v>
      </c>
      <c r="J40" s="52">
        <f>J41+J42</f>
        <v>0</v>
      </c>
      <c r="K40" s="48" t="s">
        <v>132</v>
      </c>
      <c r="L40" s="52">
        <f>L41+L42</f>
        <v>0</v>
      </c>
      <c r="M40" s="44" t="s">
        <v>132</v>
      </c>
    </row>
    <row r="41" spans="1:13" ht="12">
      <c r="A41" s="65" t="s">
        <v>91</v>
      </c>
      <c r="B41" s="65"/>
      <c r="C41" s="65"/>
      <c r="D41" s="65"/>
      <c r="E41" s="65"/>
      <c r="F41" s="34">
        <v>0</v>
      </c>
      <c r="G41" s="51">
        <v>0</v>
      </c>
      <c r="H41" s="49" t="s">
        <v>132</v>
      </c>
      <c r="I41" s="51">
        <v>0</v>
      </c>
      <c r="J41" s="51">
        <v>0</v>
      </c>
      <c r="K41" s="49" t="s">
        <v>132</v>
      </c>
      <c r="L41" s="51">
        <v>0</v>
      </c>
      <c r="M41" s="45" t="s">
        <v>132</v>
      </c>
    </row>
    <row r="42" spans="1:13" ht="12">
      <c r="A42" s="65" t="s">
        <v>89</v>
      </c>
      <c r="B42" s="65"/>
      <c r="C42" s="65"/>
      <c r="D42" s="65"/>
      <c r="E42" s="65"/>
      <c r="F42" s="34">
        <v>0</v>
      </c>
      <c r="G42" s="51">
        <v>0</v>
      </c>
      <c r="H42" s="49" t="s">
        <v>132</v>
      </c>
      <c r="I42" s="51">
        <v>0</v>
      </c>
      <c r="J42" s="51">
        <v>0</v>
      </c>
      <c r="K42" s="49" t="s">
        <v>132</v>
      </c>
      <c r="L42" s="51">
        <v>0</v>
      </c>
      <c r="M42" s="45" t="s">
        <v>132</v>
      </c>
    </row>
    <row r="43" spans="1:13" ht="16.5" customHeight="1">
      <c r="A43" s="70" t="s">
        <v>101</v>
      </c>
      <c r="B43" s="71"/>
      <c r="C43" s="72"/>
      <c r="D43" s="72"/>
      <c r="E43" s="73"/>
      <c r="F43" s="35">
        <f>F44</f>
        <v>10746154.06</v>
      </c>
      <c r="G43" s="52">
        <f>G44</f>
        <v>4411171</v>
      </c>
      <c r="H43" s="46">
        <f aca="true" t="shared" si="5" ref="H43:H49">G43/F43*100</f>
        <v>41.04883454462591</v>
      </c>
      <c r="I43" s="52">
        <f>I44</f>
        <v>1125402</v>
      </c>
      <c r="J43" s="52">
        <f>J44</f>
        <v>392950</v>
      </c>
      <c r="K43" s="46">
        <f t="shared" si="1"/>
        <v>34.916412090968386</v>
      </c>
      <c r="L43" s="52">
        <f>L44</f>
        <v>4804121</v>
      </c>
      <c r="M43" s="42">
        <f t="shared" si="2"/>
        <v>44.70549159426437</v>
      </c>
    </row>
    <row r="44" spans="1:13" ht="12">
      <c r="A44" s="65" t="s">
        <v>91</v>
      </c>
      <c r="B44" s="65"/>
      <c r="C44" s="65"/>
      <c r="D44" s="65"/>
      <c r="E44" s="65"/>
      <c r="F44" s="34">
        <f>F45+F46+F47+F48+F49</f>
        <v>10746154.06</v>
      </c>
      <c r="G44" s="51">
        <f>G45+G46+G47+G48+G49</f>
        <v>4411171</v>
      </c>
      <c r="H44" s="47">
        <f t="shared" si="5"/>
        <v>41.04883454462591</v>
      </c>
      <c r="I44" s="51">
        <f>I45+I46+I47+I48+I49</f>
        <v>1125402</v>
      </c>
      <c r="J44" s="51">
        <f>J45+J46+J47+J48+J49</f>
        <v>392950</v>
      </c>
      <c r="K44" s="47">
        <f t="shared" si="1"/>
        <v>34.916412090968386</v>
      </c>
      <c r="L44" s="51">
        <f>L45+L46+L47+L48+L49</f>
        <v>4804121</v>
      </c>
      <c r="M44" s="43">
        <f t="shared" si="2"/>
        <v>44.70549159426437</v>
      </c>
    </row>
    <row r="45" spans="1:13" ht="42" customHeight="1">
      <c r="A45" s="39">
        <v>757</v>
      </c>
      <c r="B45" s="39">
        <v>75704</v>
      </c>
      <c r="C45" s="37" t="s">
        <v>102</v>
      </c>
      <c r="D45" s="38" t="s">
        <v>108</v>
      </c>
      <c r="E45" s="39" t="s">
        <v>129</v>
      </c>
      <c r="F45" s="34">
        <v>2056425.66</v>
      </c>
      <c r="G45" s="51">
        <v>354768</v>
      </c>
      <c r="H45" s="47">
        <f t="shared" si="5"/>
        <v>17.251681249688357</v>
      </c>
      <c r="I45" s="51">
        <v>35641</v>
      </c>
      <c r="J45" s="51">
        <v>23754</v>
      </c>
      <c r="K45" s="47">
        <f t="shared" si="1"/>
        <v>66.64796161723856</v>
      </c>
      <c r="L45" s="51">
        <f>G45+J45</f>
        <v>378522</v>
      </c>
      <c r="M45" s="43">
        <f t="shared" si="2"/>
        <v>18.40679229804981</v>
      </c>
    </row>
    <row r="46" spans="1:13" ht="34.5" customHeight="1">
      <c r="A46" s="39">
        <v>757</v>
      </c>
      <c r="B46" s="39">
        <v>75704</v>
      </c>
      <c r="C46" s="37" t="s">
        <v>103</v>
      </c>
      <c r="D46" s="38" t="s">
        <v>108</v>
      </c>
      <c r="E46" s="39" t="s">
        <v>130</v>
      </c>
      <c r="F46" s="34">
        <v>8117500.4</v>
      </c>
      <c r="G46" s="51">
        <v>4056403</v>
      </c>
      <c r="H46" s="47">
        <f t="shared" si="5"/>
        <v>49.97108469498813</v>
      </c>
      <c r="I46" s="51">
        <v>741040</v>
      </c>
      <c r="J46" s="51">
        <v>369196</v>
      </c>
      <c r="K46" s="47">
        <f t="shared" si="1"/>
        <v>49.82133218179855</v>
      </c>
      <c r="L46" s="51">
        <f>G46+J46</f>
        <v>4425599</v>
      </c>
      <c r="M46" s="43">
        <f t="shared" si="2"/>
        <v>54.519233531543776</v>
      </c>
    </row>
    <row r="47" spans="1:13" ht="42" customHeight="1">
      <c r="A47" s="39">
        <v>757</v>
      </c>
      <c r="B47" s="39">
        <v>75704</v>
      </c>
      <c r="C47" s="37" t="s">
        <v>104</v>
      </c>
      <c r="D47" s="38" t="s">
        <v>108</v>
      </c>
      <c r="E47" s="39" t="s">
        <v>131</v>
      </c>
      <c r="F47" s="34">
        <v>41114</v>
      </c>
      <c r="G47" s="51">
        <v>0</v>
      </c>
      <c r="H47" s="47">
        <f t="shared" si="5"/>
        <v>0</v>
      </c>
      <c r="I47" s="51">
        <v>41114</v>
      </c>
      <c r="J47" s="51">
        <v>0</v>
      </c>
      <c r="K47" s="47">
        <f t="shared" si="1"/>
        <v>0</v>
      </c>
      <c r="L47" s="51">
        <f>G47+J47</f>
        <v>0</v>
      </c>
      <c r="M47" s="43">
        <f t="shared" si="2"/>
        <v>0</v>
      </c>
    </row>
    <row r="48" spans="1:13" ht="53.25" customHeight="1">
      <c r="A48" s="39">
        <v>757</v>
      </c>
      <c r="B48" s="39">
        <v>75704</v>
      </c>
      <c r="C48" s="37" t="s">
        <v>105</v>
      </c>
      <c r="D48" s="38" t="s">
        <v>108</v>
      </c>
      <c r="E48" s="39" t="s">
        <v>126</v>
      </c>
      <c r="F48" s="34">
        <v>97703</v>
      </c>
      <c r="G48" s="51">
        <v>0</v>
      </c>
      <c r="H48" s="47">
        <f t="shared" si="5"/>
        <v>0</v>
      </c>
      <c r="I48" s="51">
        <v>63541</v>
      </c>
      <c r="J48" s="51">
        <v>0</v>
      </c>
      <c r="K48" s="47">
        <f t="shared" si="1"/>
        <v>0</v>
      </c>
      <c r="L48" s="51">
        <f>G48+J48</f>
        <v>0</v>
      </c>
      <c r="M48" s="43">
        <f t="shared" si="2"/>
        <v>0</v>
      </c>
    </row>
    <row r="49" spans="1:13" ht="42" customHeight="1">
      <c r="A49" s="39">
        <v>757</v>
      </c>
      <c r="B49" s="39">
        <v>75704</v>
      </c>
      <c r="C49" s="37" t="s">
        <v>106</v>
      </c>
      <c r="D49" s="38" t="s">
        <v>108</v>
      </c>
      <c r="E49" s="39" t="s">
        <v>126</v>
      </c>
      <c r="F49" s="34">
        <v>433411</v>
      </c>
      <c r="G49" s="51">
        <v>0</v>
      </c>
      <c r="H49" s="47">
        <f t="shared" si="5"/>
        <v>0</v>
      </c>
      <c r="I49" s="51">
        <v>244066</v>
      </c>
      <c r="J49" s="51">
        <v>0</v>
      </c>
      <c r="K49" s="47">
        <f t="shared" si="1"/>
        <v>0</v>
      </c>
      <c r="L49" s="51">
        <f>G49+J49</f>
        <v>0</v>
      </c>
      <c r="M49" s="43">
        <f t="shared" si="2"/>
        <v>0</v>
      </c>
    </row>
  </sheetData>
  <sheetProtection password="CA6D" sheet="1" objects="1" scenarios="1"/>
  <mergeCells count="22">
    <mergeCell ref="I4:K4"/>
    <mergeCell ref="F4:H4"/>
    <mergeCell ref="A7:E7"/>
    <mergeCell ref="A8:E8"/>
    <mergeCell ref="A9:E9"/>
    <mergeCell ref="A10:E10"/>
    <mergeCell ref="A11:E11"/>
    <mergeCell ref="A12:E12"/>
    <mergeCell ref="A13:E13"/>
    <mergeCell ref="A14:E14"/>
    <mergeCell ref="A18:E18"/>
    <mergeCell ref="A22:E22"/>
    <mergeCell ref="A23:E23"/>
    <mergeCell ref="A24:E24"/>
    <mergeCell ref="A25:E25"/>
    <mergeCell ref="A26:E26"/>
    <mergeCell ref="A27:E27"/>
    <mergeCell ref="A44:E44"/>
    <mergeCell ref="A40:E40"/>
    <mergeCell ref="A41:E41"/>
    <mergeCell ref="A42:E42"/>
    <mergeCell ref="A43:E43"/>
  </mergeCells>
  <printOptions/>
  <pageMargins left="0.16" right="0.16" top="0.6" bottom="0.43" header="0.31" footer="0.2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2011-08-23T12:11:17Z</cp:lastPrinted>
  <dcterms:created xsi:type="dcterms:W3CDTF">2011-07-28T08:15:13Z</dcterms:created>
  <dcterms:modified xsi:type="dcterms:W3CDTF">2011-09-15T11:41:02Z</dcterms:modified>
  <cp:category/>
  <cp:version/>
  <cp:contentType/>
  <cp:contentStatus/>
</cp:coreProperties>
</file>