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'Arkusz1'!$A$1:$K$92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00" authorId="0">
      <text>
        <r>
          <rPr>
            <b/>
            <sz val="9"/>
            <color indexed="8"/>
            <rFont val="Tahoma"/>
            <family val="2"/>
          </rPr>
          <t xml:space="preserve">Kopecka Anna:
</t>
        </r>
        <r>
          <rPr>
            <sz val="9"/>
            <color indexed="8"/>
            <rFont val="Tahoma"/>
            <family val="2"/>
          </rPr>
          <t>bez unii same 0</t>
        </r>
      </text>
    </comment>
  </commentList>
</comments>
</file>

<file path=xl/sharedStrings.xml><?xml version="1.0" encoding="utf-8"?>
<sst xmlns="http://schemas.openxmlformats.org/spreadsheetml/2006/main" count="163" uniqueCount="113">
  <si>
    <t>Zestawienie planowanych dotacji udzielanych z budżetu gminy Bystrzyca Kłodzka na 2018 rok</t>
  </si>
  <si>
    <t>dział</t>
  </si>
  <si>
    <t>rozdz</t>
  </si>
  <si>
    <t>§</t>
  </si>
  <si>
    <t>wyszczególnienie</t>
  </si>
  <si>
    <t>Plan przed zmianą</t>
  </si>
  <si>
    <t xml:space="preserve">Zmiana </t>
  </si>
  <si>
    <t>Plan po zmianie</t>
  </si>
  <si>
    <t>z tego dotacja</t>
  </si>
  <si>
    <t>uwagi</t>
  </si>
  <si>
    <t>przedmiotowa</t>
  </si>
  <si>
    <t>podmiotowa</t>
  </si>
  <si>
    <t>celowa</t>
  </si>
  <si>
    <t>I. Jednostki sektora finasów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</si>
  <si>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</si>
  <si>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</si>
  <si>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</si>
  <si>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</si>
  <si>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</si>
  <si>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</si>
  <si>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</si>
  <si>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</si>
  <si>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</si>
  <si>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</si>
  <si>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</si>
  <si>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</si>
  <si>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</si>
  <si>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</si>
  <si>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</si>
  <si>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</si>
  <si>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</si>
  <si>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</si>
  <si>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Bezpieczeństwo publiczne i ochrona przeciwpożarowa</t>
  </si>
  <si>
    <t>Komendy powiatowe Policji</t>
  </si>
  <si>
    <t>Wyróżnienia finansowe dla Policji i dofinansowanie zakupu samochodu</t>
  </si>
  <si>
    <t>Komendy powiatowe Państwowej Straży Pożarnej</t>
  </si>
  <si>
    <t>zakup wyposażenia do pomieszczeń edukacyjnych w PSP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</si>
  <si>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</si>
  <si>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</si>
  <si>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</si>
  <si>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</si>
  <si>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odpłatność za pobyt dzieci w punktach przedszkolnych w innych gminach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</si>
  <si>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</si>
  <si>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</si>
  <si>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</si>
  <si>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</si>
  <si>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</si>
  <si>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Turystyka</t>
  </si>
  <si>
    <t xml:space="preserve">Zadanie w zakresie upowszechniania turystyki </t>
  </si>
  <si>
    <t>GOPR -dofinansowwanie działań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</si>
  <si>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</si>
  <si>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</si>
  <si>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</si>
  <si>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</si>
  <si>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</si>
  <si>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</si>
  <si>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</si>
  <si>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</si>
  <si>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</si>
  <si>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</si>
  <si>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Towarzystwo Miłośników Gorzanowa-oodział przedszkolny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</si>
  <si>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</si>
  <si>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</si>
  <si>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</si>
  <si>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</si>
  <si>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Przedszkolnej- Przedszkole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</si>
  <si>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</si>
  <si>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</si>
  <si>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</si>
  <si>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</si>
  <si>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Gimnazja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</si>
  <si>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</si>
  <si>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</si>
  <si>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</si>
  <si>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</si>
  <si>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Programy profilaktyki zdrowotnej</t>
  </si>
  <si>
    <t>Dotacja -program rehabilitacji kobiet po mastektomii</t>
  </si>
  <si>
    <t>Dotacja na prowadzenie świetlicy środowiskowej</t>
  </si>
  <si>
    <t xml:space="preserve">OPS- zagospodarowanie czasu wolnego </t>
  </si>
  <si>
    <t>Pomoc społeczna</t>
  </si>
  <si>
    <t>Pozostała działalność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</si>
  <si>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</si>
  <si>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</si>
  <si>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</si>
  <si>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</si>
  <si>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Pozostałe zadania w zakresie kultury</t>
  </si>
  <si>
    <t>WE-Program Działaj Lokalnie Fundusz Lokalny Masywu Śnieżnika</t>
  </si>
  <si>
    <t>WTiKF-dotacje dla Stowarzyszeń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</si>
  <si>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</si>
  <si>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</si>
  <si>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</si>
  <si>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</si>
  <si>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</si>
  <si>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</si>
  <si>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</si>
  <si>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dot.bestia</t>
  </si>
  <si>
    <t>różnica</t>
  </si>
  <si>
    <t>par.2300</t>
  </si>
  <si>
    <t>Zadania ratownictwa górskiego i wodnego</t>
  </si>
  <si>
    <t>FN</t>
  </si>
  <si>
    <t>Gospodarka komunalna i ochrona środowiska</t>
  </si>
  <si>
    <t>Waliszowskie Stowarzyszenie Edukaczjne</t>
  </si>
  <si>
    <t>Zapewnienie uczniom prawa do bezpłatnego dostępu do podręczników, materiałów edeukacyjnych lub  materiałów ćwiczeniowych</t>
  </si>
  <si>
    <t>Stowarzyszenie Kleks</t>
  </si>
  <si>
    <t>Stowarzyszenie Stara Łomnica Dzieciom</t>
  </si>
  <si>
    <t>Towarzystwo Miłośników Gorzanowa</t>
  </si>
  <si>
    <t>Waliszowskie Stowarzyszenie Edukacyjne</t>
  </si>
  <si>
    <t>Gospodarka odpadami</t>
  </si>
  <si>
    <t>załącznik nr 4 do zarządzenia nr 0050.192.2018</t>
  </si>
  <si>
    <t>Burmistrza Bystrzycy Kłodzkiej</t>
  </si>
  <si>
    <t>z dnia 29 czerwca 2018 roku</t>
  </si>
  <si>
    <t>FLMŚ-prowadzenie świetlicy środowiskowej</t>
  </si>
  <si>
    <t>BSN-rehabilitacja dzieci niepełnosprawnych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</si>
</sst>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33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9" xfId="0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BreakPreview" zoomScale="50" zoomScaleSheetLayoutView="50" workbookViewId="0" topLeftCell="A1">
      <selection activeCell="A78" sqref="A78:F78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6.00390625" style="2" customWidth="1"/>
    <col min="5" max="5" width="15.00390625" style="134" customWidth="1"/>
    <col min="6" max="6" width="9.7109375" style="3" customWidth="1"/>
    <col min="7" max="7" width="15.140625" style="134" customWidth="1"/>
    <col min="8" max="8" width="9.421875" style="3" customWidth="1"/>
    <col min="9" max="9" width="13.28125" style="3" customWidth="1"/>
    <col min="10" max="10" width="15.421875" style="134" customWidth="1"/>
    <col min="11" max="11" width="14.7109375" style="4" customWidth="1"/>
    <col min="12" max="12" width="18.140625" style="5" customWidth="1"/>
    <col min="13" max="13" width="9.140625" style="5" customWidth="1"/>
    <col min="14" max="14" width="9.2812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133"/>
      <c r="F1" s="6"/>
      <c r="G1" s="133"/>
      <c r="H1" s="6"/>
      <c r="I1" s="187" t="s">
        <v>108</v>
      </c>
      <c r="J1" s="187"/>
      <c r="K1" s="187"/>
    </row>
    <row r="2" spans="9:11" ht="15">
      <c r="I2" s="188" t="s">
        <v>109</v>
      </c>
      <c r="J2" s="188"/>
      <c r="K2" s="188"/>
    </row>
    <row r="3" spans="9:11" ht="15">
      <c r="I3" s="168" t="s">
        <v>110</v>
      </c>
      <c r="J3" s="159"/>
      <c r="K3" s="7"/>
    </row>
    <row r="4" spans="1:11" ht="15.75" customHeight="1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ht="15">
      <c r="D5" s="8"/>
    </row>
    <row r="6" spans="1:11" s="10" customFormat="1" ht="12.75" customHeight="1">
      <c r="A6" s="190" t="s">
        <v>1</v>
      </c>
      <c r="B6" s="190" t="s">
        <v>2</v>
      </c>
      <c r="C6" s="190" t="s">
        <v>3</v>
      </c>
      <c r="D6" s="191" t="s">
        <v>4</v>
      </c>
      <c r="E6" s="192" t="s">
        <v>5</v>
      </c>
      <c r="F6" s="193" t="s">
        <v>6</v>
      </c>
      <c r="G6" s="192" t="s">
        <v>7</v>
      </c>
      <c r="H6" s="184" t="s">
        <v>8</v>
      </c>
      <c r="I6" s="184"/>
      <c r="J6" s="184"/>
      <c r="K6" s="185" t="s">
        <v>9</v>
      </c>
    </row>
    <row r="7" spans="1:11" s="10" customFormat="1" ht="12.75">
      <c r="A7" s="190"/>
      <c r="B7" s="190"/>
      <c r="C7" s="190"/>
      <c r="D7" s="191"/>
      <c r="E7" s="192"/>
      <c r="F7" s="193"/>
      <c r="G7" s="192"/>
      <c r="H7" s="9" t="s">
        <v>10</v>
      </c>
      <c r="I7" s="9" t="s">
        <v>11</v>
      </c>
      <c r="J7" s="160" t="s">
        <v>12</v>
      </c>
      <c r="K7" s="185"/>
    </row>
    <row r="8" spans="1:11" ht="15">
      <c r="A8" s="183" t="s">
        <v>13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5" customHeight="1">
      <c r="A9" s="186" t="s">
        <v>14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s="17" customFormat="1" ht="15">
      <c r="A10" s="11" t="s">
        <v>15</v>
      </c>
      <c r="B10" s="12"/>
      <c r="C10" s="13"/>
      <c r="D10" s="14" t="s">
        <v>16</v>
      </c>
      <c r="E10" s="135">
        <f aca="true" t="shared" si="0" ref="E10:J10">E11</f>
        <v>315000</v>
      </c>
      <c r="F10" s="15">
        <f t="shared" si="0"/>
        <v>0</v>
      </c>
      <c r="G10" s="135">
        <f t="shared" si="0"/>
        <v>315000</v>
      </c>
      <c r="H10" s="15">
        <f t="shared" si="0"/>
        <v>315000</v>
      </c>
      <c r="I10" s="15">
        <f t="shared" si="0"/>
        <v>0</v>
      </c>
      <c r="J10" s="135">
        <f t="shared" si="0"/>
        <v>0</v>
      </c>
      <c r="K10" s="16"/>
    </row>
    <row r="11" spans="1:11" ht="39">
      <c r="A11" s="18"/>
      <c r="B11" s="19">
        <v>85154</v>
      </c>
      <c r="C11" s="19">
        <v>2650</v>
      </c>
      <c r="D11" s="20" t="s">
        <v>17</v>
      </c>
      <c r="E11" s="136">
        <v>315000</v>
      </c>
      <c r="F11" s="21">
        <v>0</v>
      </c>
      <c r="G11" s="136">
        <f>E11+F11</f>
        <v>315000</v>
      </c>
      <c r="H11" s="21">
        <f>G11</f>
        <v>315000</v>
      </c>
      <c r="I11" s="21">
        <v>0</v>
      </c>
      <c r="J11" s="136">
        <v>0</v>
      </c>
      <c r="K11" s="22" t="s">
        <v>18</v>
      </c>
    </row>
    <row r="12" spans="1:11" ht="15">
      <c r="A12" s="182" t="s">
        <v>19</v>
      </c>
      <c r="B12" s="182"/>
      <c r="C12" s="182"/>
      <c r="D12" s="23"/>
      <c r="E12" s="137">
        <v>315000</v>
      </c>
      <c r="F12" s="24">
        <v>0</v>
      </c>
      <c r="G12" s="137">
        <f>G10</f>
        <v>315000</v>
      </c>
      <c r="H12" s="24">
        <f>H10</f>
        <v>315000</v>
      </c>
      <c r="I12" s="24">
        <f>I10</f>
        <v>0</v>
      </c>
      <c r="J12" s="137">
        <f>J10</f>
        <v>0</v>
      </c>
      <c r="K12" s="25"/>
    </row>
    <row r="13" spans="1:11" ht="15">
      <c r="A13" s="180" t="s">
        <v>20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15">
      <c r="A14" s="26">
        <v>750</v>
      </c>
      <c r="B14" s="27"/>
      <c r="C14" s="27"/>
      <c r="D14" s="28" t="s">
        <v>21</v>
      </c>
      <c r="E14" s="138">
        <f aca="true" t="shared" si="1" ref="E14:J14">E15</f>
        <v>240000</v>
      </c>
      <c r="F14" s="29">
        <f t="shared" si="1"/>
        <v>0</v>
      </c>
      <c r="G14" s="138">
        <f t="shared" si="1"/>
        <v>240000</v>
      </c>
      <c r="H14" s="29">
        <f t="shared" si="1"/>
        <v>0</v>
      </c>
      <c r="I14" s="29">
        <f t="shared" si="1"/>
        <v>240000</v>
      </c>
      <c r="J14" s="138">
        <f t="shared" si="1"/>
        <v>0</v>
      </c>
      <c r="K14" s="27"/>
    </row>
    <row r="15" spans="1:11" s="36" customFormat="1" ht="45">
      <c r="A15" s="30"/>
      <c r="B15" s="31">
        <v>75075</v>
      </c>
      <c r="C15" s="32">
        <v>2480</v>
      </c>
      <c r="D15" s="33" t="s">
        <v>22</v>
      </c>
      <c r="E15" s="139">
        <v>240000</v>
      </c>
      <c r="F15" s="34">
        <v>0</v>
      </c>
      <c r="G15" s="139">
        <f>E15+F15</f>
        <v>240000</v>
      </c>
      <c r="H15" s="34">
        <v>0</v>
      </c>
      <c r="I15" s="34">
        <f>G15</f>
        <v>240000</v>
      </c>
      <c r="J15" s="139">
        <v>0</v>
      </c>
      <c r="K15" s="35" t="s">
        <v>23</v>
      </c>
    </row>
    <row r="16" spans="1:11" s="17" customFormat="1" ht="30">
      <c r="A16" s="37">
        <v>921</v>
      </c>
      <c r="B16" s="12"/>
      <c r="C16" s="12"/>
      <c r="D16" s="38" t="s">
        <v>24</v>
      </c>
      <c r="E16" s="135">
        <f>SUM(E17:E20)</f>
        <v>3344401</v>
      </c>
      <c r="F16" s="15">
        <f>SUM(F17:F20)</f>
        <v>75567</v>
      </c>
      <c r="G16" s="135">
        <f>SUM(G17:G20)</f>
        <v>3419968</v>
      </c>
      <c r="H16" s="15">
        <f>SUM(H17:H20)</f>
        <v>0</v>
      </c>
      <c r="I16" s="15">
        <f>SUM(I17:I20)</f>
        <v>3419968</v>
      </c>
      <c r="J16" s="135">
        <f>SUM(J18:J20)</f>
        <v>0</v>
      </c>
      <c r="K16" s="39"/>
    </row>
    <row r="17" spans="1:11" s="17" customFormat="1" ht="30">
      <c r="A17" s="40"/>
      <c r="B17" s="31">
        <v>92108</v>
      </c>
      <c r="C17" s="32">
        <v>2480</v>
      </c>
      <c r="D17" s="41" t="s">
        <v>25</v>
      </c>
      <c r="E17" s="139">
        <v>26500</v>
      </c>
      <c r="F17" s="34">
        <v>0</v>
      </c>
      <c r="G17" s="139">
        <f>E17+F17</f>
        <v>26500</v>
      </c>
      <c r="H17" s="34">
        <v>0</v>
      </c>
      <c r="I17" s="34">
        <f>G17</f>
        <v>26500</v>
      </c>
      <c r="J17" s="139">
        <v>0</v>
      </c>
      <c r="K17" s="42" t="s">
        <v>23</v>
      </c>
    </row>
    <row r="18" spans="1:11" ht="49.5" customHeight="1">
      <c r="A18" s="43"/>
      <c r="B18" s="44">
        <v>92109</v>
      </c>
      <c r="C18" s="19">
        <v>2480</v>
      </c>
      <c r="D18" s="45" t="s">
        <v>26</v>
      </c>
      <c r="E18" s="140">
        <v>2261401</v>
      </c>
      <c r="F18" s="46">
        <v>75567</v>
      </c>
      <c r="G18" s="139">
        <f>E18+F18</f>
        <v>2336968</v>
      </c>
      <c r="H18" s="46">
        <v>0</v>
      </c>
      <c r="I18" s="34">
        <f>G18</f>
        <v>2336968</v>
      </c>
      <c r="J18" s="140">
        <v>0</v>
      </c>
      <c r="K18" s="42" t="s">
        <v>23</v>
      </c>
    </row>
    <row r="19" spans="1:11" ht="44.25" customHeight="1">
      <c r="A19" s="43"/>
      <c r="B19" s="19">
        <v>92116</v>
      </c>
      <c r="C19" s="19">
        <v>2480</v>
      </c>
      <c r="D19" s="45" t="s">
        <v>27</v>
      </c>
      <c r="E19" s="140">
        <v>724000</v>
      </c>
      <c r="F19" s="46">
        <v>0</v>
      </c>
      <c r="G19" s="139">
        <f>E19+F19</f>
        <v>724000</v>
      </c>
      <c r="H19" s="46">
        <v>0</v>
      </c>
      <c r="I19" s="34">
        <f>G19</f>
        <v>724000</v>
      </c>
      <c r="J19" s="140">
        <v>0</v>
      </c>
      <c r="K19" s="42" t="s">
        <v>28</v>
      </c>
    </row>
    <row r="20" spans="1:11" ht="26.25">
      <c r="A20" s="43"/>
      <c r="B20" s="47">
        <v>92118</v>
      </c>
      <c r="C20" s="47">
        <v>2480</v>
      </c>
      <c r="D20" s="48" t="s">
        <v>29</v>
      </c>
      <c r="E20" s="161">
        <v>332500</v>
      </c>
      <c r="F20" s="46">
        <v>0</v>
      </c>
      <c r="G20" s="139">
        <f>E20+F20</f>
        <v>332500</v>
      </c>
      <c r="H20" s="46">
        <v>0</v>
      </c>
      <c r="I20" s="34">
        <f>G20</f>
        <v>332500</v>
      </c>
      <c r="J20" s="161">
        <v>0</v>
      </c>
      <c r="K20" s="22" t="s">
        <v>30</v>
      </c>
    </row>
    <row r="21" spans="1:11" s="52" customFormat="1" ht="15">
      <c r="A21" s="177" t="s">
        <v>19</v>
      </c>
      <c r="B21" s="177"/>
      <c r="C21" s="177"/>
      <c r="D21" s="49"/>
      <c r="E21" s="141">
        <f>E14+E16</f>
        <v>3584401</v>
      </c>
      <c r="F21" s="50">
        <f>F14+F16</f>
        <v>75567</v>
      </c>
      <c r="G21" s="141">
        <f>G14+G16</f>
        <v>3659968</v>
      </c>
      <c r="H21" s="50">
        <f>H14+H16</f>
        <v>0</v>
      </c>
      <c r="I21" s="50">
        <f>I14+I16</f>
        <v>3659968</v>
      </c>
      <c r="J21" s="141">
        <f>J16</f>
        <v>0</v>
      </c>
      <c r="K21" s="51"/>
    </row>
    <row r="22" spans="1:11" s="53" customFormat="1" ht="15">
      <c r="A22" s="178" t="s">
        <v>31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s="17" customFormat="1" ht="50.25" customHeight="1">
      <c r="A23" s="115">
        <v>754</v>
      </c>
      <c r="B23" s="115"/>
      <c r="C23" s="115"/>
      <c r="D23" s="116" t="s">
        <v>32</v>
      </c>
      <c r="E23" s="142">
        <f aca="true" t="shared" si="2" ref="E23:J23">SUM(E24:E26)</f>
        <v>17245</v>
      </c>
      <c r="F23" s="55">
        <f t="shared" si="2"/>
        <v>0</v>
      </c>
      <c r="G23" s="142">
        <f t="shared" si="2"/>
        <v>17245</v>
      </c>
      <c r="H23" s="55">
        <f t="shared" si="2"/>
        <v>0</v>
      </c>
      <c r="I23" s="55">
        <f t="shared" si="2"/>
        <v>0</v>
      </c>
      <c r="J23" s="142">
        <f t="shared" si="2"/>
        <v>17245</v>
      </c>
      <c r="K23" s="27"/>
    </row>
    <row r="24" spans="1:11" ht="78.75">
      <c r="A24" s="47"/>
      <c r="B24" s="61">
        <v>75405</v>
      </c>
      <c r="C24" s="61">
        <v>2300</v>
      </c>
      <c r="D24" s="62" t="s">
        <v>33</v>
      </c>
      <c r="E24" s="147">
        <v>14000</v>
      </c>
      <c r="F24" s="59">
        <v>0</v>
      </c>
      <c r="G24" s="143">
        <f>E24+F24</f>
        <v>14000</v>
      </c>
      <c r="H24" s="59">
        <v>0</v>
      </c>
      <c r="I24" s="58">
        <v>0</v>
      </c>
      <c r="J24" s="143">
        <f>G24</f>
        <v>14000</v>
      </c>
      <c r="K24" s="60" t="s">
        <v>34</v>
      </c>
    </row>
    <row r="25" spans="1:11" ht="66">
      <c r="A25" s="47"/>
      <c r="B25" s="19">
        <v>75411</v>
      </c>
      <c r="C25" s="19">
        <v>2300</v>
      </c>
      <c r="D25" s="57" t="s">
        <v>35</v>
      </c>
      <c r="E25" s="147">
        <v>2000</v>
      </c>
      <c r="F25" s="59">
        <v>0</v>
      </c>
      <c r="G25" s="143">
        <f>E25+F25</f>
        <v>2000</v>
      </c>
      <c r="H25" s="59">
        <v>0</v>
      </c>
      <c r="I25" s="58">
        <v>0</v>
      </c>
      <c r="J25" s="143">
        <f>G25</f>
        <v>2000</v>
      </c>
      <c r="K25" s="60" t="s">
        <v>36</v>
      </c>
    </row>
    <row r="26" spans="1:11" ht="92.25">
      <c r="A26" s="61"/>
      <c r="B26" s="61">
        <v>75421</v>
      </c>
      <c r="C26" s="61">
        <v>2710</v>
      </c>
      <c r="D26" s="62" t="s">
        <v>37</v>
      </c>
      <c r="E26" s="147">
        <v>1245</v>
      </c>
      <c r="F26" s="59">
        <v>0</v>
      </c>
      <c r="G26" s="143">
        <f>E26+F26</f>
        <v>1245</v>
      </c>
      <c r="H26" s="59">
        <v>0</v>
      </c>
      <c r="I26" s="58">
        <v>0</v>
      </c>
      <c r="J26" s="143">
        <f>G26</f>
        <v>1245</v>
      </c>
      <c r="K26" s="60" t="s">
        <v>38</v>
      </c>
    </row>
    <row r="27" spans="1:11" s="17" customFormat="1" ht="15">
      <c r="A27" s="12">
        <v>801</v>
      </c>
      <c r="B27" s="12"/>
      <c r="C27" s="12"/>
      <c r="D27" s="54" t="s">
        <v>39</v>
      </c>
      <c r="E27" s="142">
        <f aca="true" t="shared" si="3" ref="E27:J27">E29+E28</f>
        <v>162968</v>
      </c>
      <c r="F27" s="55">
        <f t="shared" si="3"/>
        <v>0</v>
      </c>
      <c r="G27" s="142">
        <f t="shared" si="3"/>
        <v>162968</v>
      </c>
      <c r="H27" s="55">
        <f t="shared" si="3"/>
        <v>0</v>
      </c>
      <c r="I27" s="55">
        <f t="shared" si="3"/>
        <v>0</v>
      </c>
      <c r="J27" s="142">
        <f t="shared" si="3"/>
        <v>162968</v>
      </c>
      <c r="K27" s="63"/>
    </row>
    <row r="28" spans="1:11" s="36" customFormat="1" ht="88.5" customHeight="1">
      <c r="A28" s="64"/>
      <c r="B28" s="32">
        <v>80104</v>
      </c>
      <c r="C28" s="32">
        <v>2310</v>
      </c>
      <c r="D28" s="65" t="s">
        <v>40</v>
      </c>
      <c r="E28" s="149">
        <v>146968</v>
      </c>
      <c r="F28" s="67">
        <v>0</v>
      </c>
      <c r="G28" s="144">
        <f>E28+F28</f>
        <v>146968</v>
      </c>
      <c r="H28" s="67">
        <v>0</v>
      </c>
      <c r="I28" s="66">
        <v>0</v>
      </c>
      <c r="J28" s="144">
        <f>G28</f>
        <v>146968</v>
      </c>
      <c r="K28" s="68" t="s">
        <v>41</v>
      </c>
    </row>
    <row r="29" spans="1:11" ht="39">
      <c r="A29" s="61"/>
      <c r="B29" s="61">
        <v>80113</v>
      </c>
      <c r="C29" s="61">
        <v>2310</v>
      </c>
      <c r="D29" s="62" t="s">
        <v>42</v>
      </c>
      <c r="E29" s="145">
        <v>16000</v>
      </c>
      <c r="F29" s="69">
        <v>0</v>
      </c>
      <c r="G29" s="144">
        <f>E29+F29</f>
        <v>16000</v>
      </c>
      <c r="H29" s="69">
        <v>0</v>
      </c>
      <c r="I29" s="69">
        <v>0</v>
      </c>
      <c r="J29" s="144">
        <f>G29</f>
        <v>16000</v>
      </c>
      <c r="K29" s="70" t="s">
        <v>43</v>
      </c>
    </row>
    <row r="30" spans="1:11" s="53" customFormat="1" ht="15">
      <c r="A30" s="182" t="s">
        <v>19</v>
      </c>
      <c r="B30" s="182"/>
      <c r="C30" s="182"/>
      <c r="D30" s="71"/>
      <c r="E30" s="146">
        <f aca="true" t="shared" si="4" ref="E30:J30">E23+E27</f>
        <v>180213</v>
      </c>
      <c r="F30" s="72">
        <f t="shared" si="4"/>
        <v>0</v>
      </c>
      <c r="G30" s="146">
        <f t="shared" si="4"/>
        <v>180213</v>
      </c>
      <c r="H30" s="72">
        <f t="shared" si="4"/>
        <v>0</v>
      </c>
      <c r="I30" s="72">
        <f t="shared" si="4"/>
        <v>0</v>
      </c>
      <c r="J30" s="146">
        <f t="shared" si="4"/>
        <v>180213</v>
      </c>
      <c r="K30" s="73"/>
    </row>
    <row r="31" spans="1:13" s="53" customFormat="1" ht="15">
      <c r="A31" s="178" t="s">
        <v>44</v>
      </c>
      <c r="B31" s="178"/>
      <c r="C31" s="178"/>
      <c r="D31" s="178"/>
      <c r="E31" s="146">
        <f aca="true" t="shared" si="5" ref="E31:J31">E12+E21+E30</f>
        <v>4079614</v>
      </c>
      <c r="F31" s="72">
        <f t="shared" si="5"/>
        <v>75567</v>
      </c>
      <c r="G31" s="146">
        <f t="shared" si="5"/>
        <v>4155181</v>
      </c>
      <c r="H31" s="72">
        <f t="shared" si="5"/>
        <v>315000</v>
      </c>
      <c r="I31" s="72">
        <f t="shared" si="5"/>
        <v>3659968</v>
      </c>
      <c r="J31" s="146">
        <f t="shared" si="5"/>
        <v>180213</v>
      </c>
      <c r="K31" s="74"/>
      <c r="M31" s="75">
        <f>G31-H31-I31-J31</f>
        <v>0</v>
      </c>
    </row>
    <row r="32" spans="1:11" ht="15">
      <c r="A32" s="183" t="s">
        <v>45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33" spans="1:11" ht="15">
      <c r="A33" s="178" t="s">
        <v>46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ht="15">
      <c r="A34" s="76">
        <v>630</v>
      </c>
      <c r="B34" s="27"/>
      <c r="C34" s="27"/>
      <c r="D34" s="27" t="s">
        <v>47</v>
      </c>
      <c r="E34" s="138">
        <f aca="true" t="shared" si="6" ref="E34:J34">E35</f>
        <v>0</v>
      </c>
      <c r="F34" s="29">
        <f t="shared" si="6"/>
        <v>0</v>
      </c>
      <c r="G34" s="138">
        <f t="shared" si="6"/>
        <v>0</v>
      </c>
      <c r="H34" s="29">
        <f t="shared" si="6"/>
        <v>0</v>
      </c>
      <c r="I34" s="29">
        <f t="shared" si="6"/>
        <v>0</v>
      </c>
      <c r="J34" s="138">
        <f t="shared" si="6"/>
        <v>0</v>
      </c>
      <c r="K34" s="27"/>
    </row>
    <row r="35" spans="1:11" ht="45">
      <c r="A35" s="77"/>
      <c r="B35" s="78">
        <v>63003</v>
      </c>
      <c r="C35" s="78">
        <v>2360</v>
      </c>
      <c r="D35" s="79" t="s">
        <v>48</v>
      </c>
      <c r="E35" s="140">
        <v>0</v>
      </c>
      <c r="F35" s="46">
        <v>0</v>
      </c>
      <c r="G35" s="140">
        <f>E35+F35</f>
        <v>0</v>
      </c>
      <c r="H35" s="46">
        <v>0</v>
      </c>
      <c r="I35" s="46">
        <v>0</v>
      </c>
      <c r="J35" s="140">
        <f>G35</f>
        <v>0</v>
      </c>
      <c r="K35" s="80" t="s">
        <v>49</v>
      </c>
    </row>
    <row r="36" spans="1:11" ht="45">
      <c r="A36" s="115">
        <v>754</v>
      </c>
      <c r="B36" s="115"/>
      <c r="C36" s="119"/>
      <c r="D36" s="120" t="s">
        <v>32</v>
      </c>
      <c r="E36" s="138">
        <f aca="true" t="shared" si="7" ref="E36:J36">E37+E38</f>
        <v>47000</v>
      </c>
      <c r="F36" s="29">
        <f t="shared" si="7"/>
        <v>0</v>
      </c>
      <c r="G36" s="138">
        <f t="shared" si="7"/>
        <v>47000</v>
      </c>
      <c r="H36" s="29">
        <f t="shared" si="7"/>
        <v>0</v>
      </c>
      <c r="I36" s="29">
        <f t="shared" si="7"/>
        <v>0</v>
      </c>
      <c r="J36" s="138">
        <f t="shared" si="7"/>
        <v>47000</v>
      </c>
      <c r="K36" s="16"/>
    </row>
    <row r="37" spans="1:11" ht="30">
      <c r="A37" s="117"/>
      <c r="B37" s="61">
        <v>75412</v>
      </c>
      <c r="C37" s="86">
        <v>2820</v>
      </c>
      <c r="D37" s="118" t="s">
        <v>50</v>
      </c>
      <c r="E37" s="140">
        <v>44000</v>
      </c>
      <c r="F37" s="46">
        <v>0</v>
      </c>
      <c r="G37" s="140">
        <f>E37+F37</f>
        <v>44000</v>
      </c>
      <c r="H37" s="46">
        <v>0</v>
      </c>
      <c r="I37" s="169">
        <v>0</v>
      </c>
      <c r="J37" s="140">
        <f>G37</f>
        <v>44000</v>
      </c>
      <c r="K37" s="42" t="s">
        <v>51</v>
      </c>
    </row>
    <row r="38" spans="1:11" ht="39">
      <c r="A38" s="114"/>
      <c r="B38" s="19">
        <v>75415</v>
      </c>
      <c r="C38" s="81">
        <v>2360</v>
      </c>
      <c r="D38" s="20" t="s">
        <v>98</v>
      </c>
      <c r="E38" s="140">
        <v>3000</v>
      </c>
      <c r="F38" s="46">
        <v>0</v>
      </c>
      <c r="G38" s="140">
        <v>3000</v>
      </c>
      <c r="H38" s="46">
        <v>0</v>
      </c>
      <c r="I38" s="169">
        <v>0</v>
      </c>
      <c r="J38" s="140">
        <f>G38</f>
        <v>3000</v>
      </c>
      <c r="K38" s="80" t="s">
        <v>49</v>
      </c>
    </row>
    <row r="39" spans="1:11" s="17" customFormat="1" ht="15">
      <c r="A39" s="12">
        <v>801</v>
      </c>
      <c r="B39" s="12"/>
      <c r="C39" s="12"/>
      <c r="D39" s="54" t="s">
        <v>52</v>
      </c>
      <c r="E39" s="142">
        <f aca="true" t="shared" si="8" ref="E39:J39">SUM(E40:E70)</f>
        <v>6459104.2</v>
      </c>
      <c r="F39" s="55">
        <f t="shared" si="8"/>
        <v>-3300</v>
      </c>
      <c r="G39" s="142">
        <f t="shared" si="8"/>
        <v>6455804.2</v>
      </c>
      <c r="H39" s="55">
        <f t="shared" si="8"/>
        <v>0</v>
      </c>
      <c r="I39" s="55">
        <f t="shared" si="8"/>
        <v>6410680</v>
      </c>
      <c r="J39" s="142">
        <f t="shared" si="8"/>
        <v>45124.2</v>
      </c>
      <c r="K39" s="63"/>
    </row>
    <row r="40" spans="1:11" ht="66">
      <c r="A40" s="47"/>
      <c r="B40" s="19">
        <v>80101</v>
      </c>
      <c r="C40" s="19">
        <v>2540</v>
      </c>
      <c r="D40" s="57" t="s">
        <v>53</v>
      </c>
      <c r="E40" s="147">
        <v>228940</v>
      </c>
      <c r="F40" s="58">
        <v>0</v>
      </c>
      <c r="G40" s="147">
        <f>E40+F40</f>
        <v>228940</v>
      </c>
      <c r="H40" s="58">
        <v>0</v>
      </c>
      <c r="I40" s="58">
        <f>G40</f>
        <v>228940</v>
      </c>
      <c r="J40" s="143">
        <v>0</v>
      </c>
      <c r="K40" s="70" t="s">
        <v>54</v>
      </c>
    </row>
    <row r="41" spans="1:11" ht="52.5">
      <c r="A41" s="47"/>
      <c r="B41" s="19">
        <v>80101</v>
      </c>
      <c r="C41" s="19">
        <v>2590</v>
      </c>
      <c r="D41" s="57" t="s">
        <v>53</v>
      </c>
      <c r="E41" s="147">
        <v>667059</v>
      </c>
      <c r="F41" s="58">
        <v>0</v>
      </c>
      <c r="G41" s="147">
        <f aca="true" t="shared" si="9" ref="G41:G64">E41+F41</f>
        <v>667059</v>
      </c>
      <c r="H41" s="58">
        <v>0</v>
      </c>
      <c r="I41" s="58">
        <f aca="true" t="shared" si="10" ref="I41:I64">G41</f>
        <v>667059</v>
      </c>
      <c r="J41" s="162">
        <v>0</v>
      </c>
      <c r="K41" s="70" t="s">
        <v>55</v>
      </c>
    </row>
    <row r="42" spans="1:11" ht="52.5">
      <c r="A42" s="47"/>
      <c r="B42" s="19">
        <v>80101</v>
      </c>
      <c r="C42" s="19">
        <v>2590</v>
      </c>
      <c r="D42" s="57" t="s">
        <v>53</v>
      </c>
      <c r="E42" s="147">
        <v>533868</v>
      </c>
      <c r="F42" s="58">
        <v>0</v>
      </c>
      <c r="G42" s="147">
        <f t="shared" si="9"/>
        <v>533868</v>
      </c>
      <c r="H42" s="58">
        <v>0</v>
      </c>
      <c r="I42" s="58">
        <f t="shared" si="10"/>
        <v>533868</v>
      </c>
      <c r="J42" s="143">
        <v>0</v>
      </c>
      <c r="K42" s="70" t="s">
        <v>56</v>
      </c>
    </row>
    <row r="43" spans="1:11" ht="78.75">
      <c r="A43" s="47"/>
      <c r="B43" s="61">
        <v>80101</v>
      </c>
      <c r="C43" s="61">
        <v>2590</v>
      </c>
      <c r="D43" s="62" t="s">
        <v>53</v>
      </c>
      <c r="E43" s="145">
        <v>928930</v>
      </c>
      <c r="F43" s="69">
        <v>0</v>
      </c>
      <c r="G43" s="147">
        <f t="shared" si="9"/>
        <v>928930</v>
      </c>
      <c r="H43" s="58">
        <v>0</v>
      </c>
      <c r="I43" s="58">
        <f t="shared" si="10"/>
        <v>928930</v>
      </c>
      <c r="J43" s="163">
        <v>0</v>
      </c>
      <c r="K43" s="82" t="s">
        <v>57</v>
      </c>
    </row>
    <row r="44" spans="1:11" ht="68.25" customHeight="1">
      <c r="A44" s="47"/>
      <c r="B44" s="61">
        <v>80101</v>
      </c>
      <c r="C44" s="61">
        <v>2590</v>
      </c>
      <c r="D44" s="62" t="s">
        <v>53</v>
      </c>
      <c r="E44" s="145">
        <v>469804</v>
      </c>
      <c r="F44" s="69">
        <v>0</v>
      </c>
      <c r="G44" s="147">
        <f t="shared" si="9"/>
        <v>469804</v>
      </c>
      <c r="H44" s="69">
        <v>0</v>
      </c>
      <c r="I44" s="58">
        <f t="shared" si="10"/>
        <v>469804</v>
      </c>
      <c r="J44" s="163">
        <v>0</v>
      </c>
      <c r="K44" s="82" t="s">
        <v>58</v>
      </c>
    </row>
    <row r="45" spans="1:11" ht="68.25" customHeight="1">
      <c r="A45" s="47"/>
      <c r="B45" s="61">
        <v>80101</v>
      </c>
      <c r="C45" s="61">
        <v>2590</v>
      </c>
      <c r="D45" s="62" t="s">
        <v>53</v>
      </c>
      <c r="E45" s="145">
        <v>143505</v>
      </c>
      <c r="F45" s="69">
        <v>0</v>
      </c>
      <c r="G45" s="147">
        <f t="shared" si="9"/>
        <v>143505</v>
      </c>
      <c r="H45" s="69">
        <v>0</v>
      </c>
      <c r="I45" s="58">
        <f t="shared" si="10"/>
        <v>143505</v>
      </c>
      <c r="J45" s="163">
        <v>0</v>
      </c>
      <c r="K45" s="112" t="s">
        <v>99</v>
      </c>
    </row>
    <row r="46" spans="1:13" ht="66">
      <c r="A46" s="121"/>
      <c r="B46" s="121">
        <v>80103</v>
      </c>
      <c r="C46" s="121">
        <v>2540</v>
      </c>
      <c r="D46" s="122" t="s">
        <v>59</v>
      </c>
      <c r="E46" s="145">
        <v>38498</v>
      </c>
      <c r="F46" s="69">
        <v>0</v>
      </c>
      <c r="G46" s="147">
        <f t="shared" si="9"/>
        <v>38498</v>
      </c>
      <c r="H46" s="58">
        <v>0</v>
      </c>
      <c r="I46" s="58">
        <f t="shared" si="10"/>
        <v>38498</v>
      </c>
      <c r="J46" s="163">
        <v>0</v>
      </c>
      <c r="K46" s="70" t="s">
        <v>60</v>
      </c>
      <c r="M46" s="83"/>
    </row>
    <row r="47" spans="1:13" ht="30">
      <c r="A47" s="47"/>
      <c r="B47" s="61">
        <v>80103</v>
      </c>
      <c r="C47" s="61">
        <v>2540</v>
      </c>
      <c r="D47" s="62" t="s">
        <v>59</v>
      </c>
      <c r="E47" s="145">
        <v>6502</v>
      </c>
      <c r="F47" s="69">
        <v>0</v>
      </c>
      <c r="G47" s="147">
        <f t="shared" si="9"/>
        <v>6502</v>
      </c>
      <c r="H47" s="69">
        <v>0</v>
      </c>
      <c r="I47" s="58">
        <f t="shared" si="10"/>
        <v>6502</v>
      </c>
      <c r="J47" s="163">
        <v>0</v>
      </c>
      <c r="K47" s="155" t="s">
        <v>99</v>
      </c>
      <c r="M47" s="113"/>
    </row>
    <row r="48" spans="1:11" ht="52.5">
      <c r="A48" s="47"/>
      <c r="B48" s="61">
        <v>80103</v>
      </c>
      <c r="C48" s="61">
        <v>2590</v>
      </c>
      <c r="D48" s="62" t="s">
        <v>59</v>
      </c>
      <c r="E48" s="145">
        <v>142584</v>
      </c>
      <c r="F48" s="69">
        <v>0</v>
      </c>
      <c r="G48" s="147">
        <f t="shared" si="9"/>
        <v>142584</v>
      </c>
      <c r="H48" s="69">
        <v>0</v>
      </c>
      <c r="I48" s="58">
        <f t="shared" si="10"/>
        <v>142584</v>
      </c>
      <c r="J48" s="145">
        <v>0</v>
      </c>
      <c r="K48" s="84" t="s">
        <v>61</v>
      </c>
    </row>
    <row r="49" spans="1:11" ht="66">
      <c r="A49" s="47"/>
      <c r="B49" s="61">
        <v>80103</v>
      </c>
      <c r="C49" s="85">
        <v>2590</v>
      </c>
      <c r="D49" s="62" t="s">
        <v>59</v>
      </c>
      <c r="E49" s="147">
        <v>78623</v>
      </c>
      <c r="F49" s="58">
        <v>0</v>
      </c>
      <c r="G49" s="147">
        <f t="shared" si="9"/>
        <v>78623</v>
      </c>
      <c r="H49" s="58">
        <v>0</v>
      </c>
      <c r="I49" s="58">
        <f t="shared" si="10"/>
        <v>78623</v>
      </c>
      <c r="J49" s="162">
        <v>0</v>
      </c>
      <c r="K49" s="70" t="s">
        <v>62</v>
      </c>
    </row>
    <row r="50" spans="1:11" ht="52.5">
      <c r="A50" s="47"/>
      <c r="B50" s="61">
        <v>80103</v>
      </c>
      <c r="C50" s="86">
        <v>2590</v>
      </c>
      <c r="D50" s="57" t="s">
        <v>59</v>
      </c>
      <c r="E50" s="147">
        <v>57034</v>
      </c>
      <c r="F50" s="58">
        <v>0</v>
      </c>
      <c r="G50" s="147">
        <f t="shared" si="9"/>
        <v>57034</v>
      </c>
      <c r="H50" s="58">
        <v>0</v>
      </c>
      <c r="I50" s="58">
        <f t="shared" si="10"/>
        <v>57034</v>
      </c>
      <c r="J50" s="164">
        <v>0</v>
      </c>
      <c r="K50" s="70" t="s">
        <v>63</v>
      </c>
    </row>
    <row r="51" spans="1:11" ht="66">
      <c r="A51" s="47"/>
      <c r="B51" s="19">
        <v>80103</v>
      </c>
      <c r="C51" s="81">
        <v>2590</v>
      </c>
      <c r="D51" s="57" t="s">
        <v>59</v>
      </c>
      <c r="E51" s="147">
        <v>91254</v>
      </c>
      <c r="F51" s="58">
        <v>0</v>
      </c>
      <c r="G51" s="147">
        <f t="shared" si="9"/>
        <v>91254</v>
      </c>
      <c r="H51" s="58">
        <v>0</v>
      </c>
      <c r="I51" s="58">
        <f t="shared" si="10"/>
        <v>91254</v>
      </c>
      <c r="J51" s="164">
        <v>0</v>
      </c>
      <c r="K51" s="70" t="s">
        <v>64</v>
      </c>
    </row>
    <row r="52" spans="1:11" ht="30">
      <c r="A52" s="47"/>
      <c r="B52" s="61">
        <v>80103</v>
      </c>
      <c r="C52" s="86">
        <v>2590</v>
      </c>
      <c r="D52" s="57" t="s">
        <v>59</v>
      </c>
      <c r="E52" s="145">
        <v>86061</v>
      </c>
      <c r="F52" s="69">
        <v>0</v>
      </c>
      <c r="G52" s="147">
        <f t="shared" si="9"/>
        <v>86061</v>
      </c>
      <c r="H52" s="69">
        <v>0</v>
      </c>
      <c r="I52" s="58">
        <f t="shared" si="10"/>
        <v>86061</v>
      </c>
      <c r="J52" s="165">
        <v>0</v>
      </c>
      <c r="K52" s="112" t="s">
        <v>99</v>
      </c>
    </row>
    <row r="53" spans="1:11" ht="66">
      <c r="A53" s="47"/>
      <c r="B53" s="61">
        <v>80104</v>
      </c>
      <c r="C53" s="86">
        <v>2540</v>
      </c>
      <c r="D53" s="62" t="s">
        <v>40</v>
      </c>
      <c r="E53" s="145">
        <v>53932</v>
      </c>
      <c r="F53" s="69">
        <v>0</v>
      </c>
      <c r="G53" s="147">
        <f t="shared" si="9"/>
        <v>53932</v>
      </c>
      <c r="H53" s="69">
        <v>0</v>
      </c>
      <c r="I53" s="58">
        <f t="shared" si="10"/>
        <v>53932</v>
      </c>
      <c r="J53" s="165">
        <v>0</v>
      </c>
      <c r="K53" s="82" t="s">
        <v>65</v>
      </c>
    </row>
    <row r="54" spans="1:11" ht="81" customHeight="1">
      <c r="A54" s="47"/>
      <c r="B54" s="61">
        <v>80106</v>
      </c>
      <c r="C54" s="86">
        <v>2540</v>
      </c>
      <c r="D54" s="62" t="s">
        <v>66</v>
      </c>
      <c r="E54" s="145">
        <v>52587</v>
      </c>
      <c r="F54" s="69">
        <v>0</v>
      </c>
      <c r="G54" s="147">
        <f t="shared" si="9"/>
        <v>52587</v>
      </c>
      <c r="H54" s="69">
        <v>0</v>
      </c>
      <c r="I54" s="58">
        <f t="shared" si="10"/>
        <v>52587</v>
      </c>
      <c r="J54" s="165">
        <v>0</v>
      </c>
      <c r="K54" s="82" t="s">
        <v>67</v>
      </c>
    </row>
    <row r="55" spans="1:11" ht="66">
      <c r="A55" s="121"/>
      <c r="B55" s="123">
        <v>80106</v>
      </c>
      <c r="C55" s="124">
        <v>2540</v>
      </c>
      <c r="D55" s="122" t="s">
        <v>66</v>
      </c>
      <c r="E55" s="147">
        <v>37863</v>
      </c>
      <c r="F55" s="58">
        <v>0</v>
      </c>
      <c r="G55" s="147">
        <f t="shared" si="9"/>
        <v>37863</v>
      </c>
      <c r="H55" s="58">
        <v>0</v>
      </c>
      <c r="I55" s="58">
        <f t="shared" si="10"/>
        <v>37863</v>
      </c>
      <c r="J55" s="164">
        <v>0</v>
      </c>
      <c r="K55" s="70" t="s">
        <v>68</v>
      </c>
    </row>
    <row r="56" spans="1:11" ht="78.75">
      <c r="A56" s="47"/>
      <c r="B56" s="61">
        <v>80106</v>
      </c>
      <c r="C56" s="85">
        <v>2540</v>
      </c>
      <c r="D56" s="62" t="s">
        <v>66</v>
      </c>
      <c r="E56" s="145">
        <v>31553</v>
      </c>
      <c r="F56" s="69">
        <v>0</v>
      </c>
      <c r="G56" s="147">
        <f t="shared" si="9"/>
        <v>31553</v>
      </c>
      <c r="H56" s="58">
        <v>0</v>
      </c>
      <c r="I56" s="58">
        <f t="shared" si="10"/>
        <v>31553</v>
      </c>
      <c r="J56" s="165">
        <v>0</v>
      </c>
      <c r="K56" s="82" t="s">
        <v>69</v>
      </c>
    </row>
    <row r="57" spans="1:11" ht="30">
      <c r="A57" s="47"/>
      <c r="B57" s="61">
        <v>80106</v>
      </c>
      <c r="C57" s="86">
        <v>2540</v>
      </c>
      <c r="D57" s="62" t="s">
        <v>66</v>
      </c>
      <c r="E57" s="145">
        <v>19277</v>
      </c>
      <c r="F57" s="173">
        <v>0</v>
      </c>
      <c r="G57" s="147">
        <f t="shared" si="9"/>
        <v>19277</v>
      </c>
      <c r="H57" s="59">
        <v>0</v>
      </c>
      <c r="I57" s="58">
        <f t="shared" si="10"/>
        <v>19277</v>
      </c>
      <c r="J57" s="163">
        <v>0</v>
      </c>
      <c r="K57" s="112" t="s">
        <v>99</v>
      </c>
    </row>
    <row r="58" spans="1:11" ht="52.5">
      <c r="A58" s="47"/>
      <c r="B58" s="87">
        <v>80110</v>
      </c>
      <c r="C58" s="88">
        <v>2540</v>
      </c>
      <c r="D58" s="65" t="s">
        <v>70</v>
      </c>
      <c r="E58" s="171">
        <v>66944</v>
      </c>
      <c r="F58" s="174">
        <v>0</v>
      </c>
      <c r="G58" s="147">
        <f t="shared" si="9"/>
        <v>66944</v>
      </c>
      <c r="H58" s="67">
        <v>0</v>
      </c>
      <c r="I58" s="58">
        <f t="shared" si="10"/>
        <v>66944</v>
      </c>
      <c r="J58" s="166">
        <v>0</v>
      </c>
      <c r="K58" s="89" t="s">
        <v>71</v>
      </c>
    </row>
    <row r="59" spans="1:15" ht="201.75" customHeight="1">
      <c r="A59" s="121"/>
      <c r="B59" s="125">
        <v>80149</v>
      </c>
      <c r="C59" s="126">
        <v>2590</v>
      </c>
      <c r="D59" s="127" t="s">
        <v>72</v>
      </c>
      <c r="E59" s="171">
        <v>224799</v>
      </c>
      <c r="F59" s="174">
        <v>0</v>
      </c>
      <c r="G59" s="147">
        <f t="shared" si="9"/>
        <v>224799</v>
      </c>
      <c r="H59" s="67">
        <v>0</v>
      </c>
      <c r="I59" s="58">
        <f t="shared" si="10"/>
        <v>224799</v>
      </c>
      <c r="J59" s="166">
        <v>0</v>
      </c>
      <c r="K59" s="70" t="s">
        <v>55</v>
      </c>
      <c r="O59" s="65"/>
    </row>
    <row r="60" spans="1:11" ht="201.75" customHeight="1">
      <c r="A60" s="154"/>
      <c r="B60" s="87">
        <v>80149</v>
      </c>
      <c r="C60" s="90">
        <v>2590</v>
      </c>
      <c r="D60" s="65" t="s">
        <v>72</v>
      </c>
      <c r="E60" s="171">
        <v>12631</v>
      </c>
      <c r="F60" s="174">
        <v>0</v>
      </c>
      <c r="G60" s="147">
        <f t="shared" si="9"/>
        <v>12631</v>
      </c>
      <c r="H60" s="67">
        <v>0</v>
      </c>
      <c r="I60" s="58">
        <f t="shared" si="10"/>
        <v>12631</v>
      </c>
      <c r="J60" s="166">
        <v>0</v>
      </c>
      <c r="K60" s="82" t="s">
        <v>57</v>
      </c>
    </row>
    <row r="61" spans="1:11" ht="201.75" customHeight="1">
      <c r="A61" s="121"/>
      <c r="B61" s="128">
        <v>80149</v>
      </c>
      <c r="C61" s="129">
        <v>2590</v>
      </c>
      <c r="D61" s="131" t="s">
        <v>72</v>
      </c>
      <c r="E61" s="172">
        <v>583615</v>
      </c>
      <c r="F61" s="174">
        <v>-28681</v>
      </c>
      <c r="G61" s="147">
        <f t="shared" si="9"/>
        <v>554934</v>
      </c>
      <c r="H61" s="67">
        <v>0</v>
      </c>
      <c r="I61" s="58">
        <f t="shared" si="10"/>
        <v>554934</v>
      </c>
      <c r="J61" s="166">
        <v>0</v>
      </c>
      <c r="K61" s="112" t="s">
        <v>99</v>
      </c>
    </row>
    <row r="62" spans="1:11" ht="201.75" customHeight="1">
      <c r="A62" s="47"/>
      <c r="B62" s="87">
        <v>80149</v>
      </c>
      <c r="C62" s="88">
        <v>2590</v>
      </c>
      <c r="D62" s="65" t="s">
        <v>72</v>
      </c>
      <c r="E62" s="171">
        <v>2278</v>
      </c>
      <c r="F62" s="174">
        <v>0</v>
      </c>
      <c r="G62" s="147">
        <f t="shared" si="9"/>
        <v>2278</v>
      </c>
      <c r="H62" s="67"/>
      <c r="I62" s="58">
        <f t="shared" si="10"/>
        <v>2278</v>
      </c>
      <c r="J62" s="166"/>
      <c r="K62" s="112" t="s">
        <v>99</v>
      </c>
    </row>
    <row r="63" spans="1:11" ht="165">
      <c r="A63" s="121"/>
      <c r="B63" s="125">
        <v>80150</v>
      </c>
      <c r="C63" s="126">
        <v>2590</v>
      </c>
      <c r="D63" s="127" t="s">
        <v>72</v>
      </c>
      <c r="E63" s="171">
        <v>15893</v>
      </c>
      <c r="F63" s="174">
        <v>25381</v>
      </c>
      <c r="G63" s="147">
        <f t="shared" si="9"/>
        <v>41274</v>
      </c>
      <c r="H63" s="67">
        <v>0</v>
      </c>
      <c r="I63" s="58">
        <f t="shared" si="10"/>
        <v>41274</v>
      </c>
      <c r="J63" s="166">
        <v>0</v>
      </c>
      <c r="K63" s="70" t="s">
        <v>64</v>
      </c>
    </row>
    <row r="64" spans="1:11" ht="237" customHeight="1">
      <c r="A64" s="47"/>
      <c r="B64" s="87">
        <v>80150</v>
      </c>
      <c r="C64" s="88">
        <v>2590</v>
      </c>
      <c r="D64" s="65" t="s">
        <v>73</v>
      </c>
      <c r="E64" s="171">
        <v>1733998</v>
      </c>
      <c r="F64" s="174">
        <v>0</v>
      </c>
      <c r="G64" s="147">
        <f t="shared" si="9"/>
        <v>1733998</v>
      </c>
      <c r="H64" s="67">
        <v>0</v>
      </c>
      <c r="I64" s="58">
        <f t="shared" si="10"/>
        <v>1733998</v>
      </c>
      <c r="J64" s="166">
        <v>0</v>
      </c>
      <c r="K64" s="70" t="s">
        <v>55</v>
      </c>
    </row>
    <row r="65" spans="1:17" ht="237" customHeight="1">
      <c r="A65" s="61"/>
      <c r="B65" s="87">
        <v>80150</v>
      </c>
      <c r="C65" s="88">
        <v>2590</v>
      </c>
      <c r="D65" s="65" t="s">
        <v>74</v>
      </c>
      <c r="E65" s="171">
        <v>105948</v>
      </c>
      <c r="F65" s="174">
        <v>0</v>
      </c>
      <c r="G65" s="148">
        <f aca="true" t="shared" si="11" ref="G65:G70">E65+F65</f>
        <v>105948</v>
      </c>
      <c r="H65" s="67">
        <v>0</v>
      </c>
      <c r="I65" s="66">
        <f>G65</f>
        <v>105948</v>
      </c>
      <c r="J65" s="166">
        <v>0</v>
      </c>
      <c r="K65" s="70" t="s">
        <v>56</v>
      </c>
      <c r="Q65" s="65"/>
    </row>
    <row r="66" spans="1:17" ht="120">
      <c r="A66" s="56"/>
      <c r="B66" s="87">
        <v>85153</v>
      </c>
      <c r="C66" s="88">
        <v>2810</v>
      </c>
      <c r="D66" s="65" t="s">
        <v>102</v>
      </c>
      <c r="E66" s="171">
        <v>14869.8</v>
      </c>
      <c r="F66" s="174">
        <v>0</v>
      </c>
      <c r="G66" s="148">
        <f t="shared" si="11"/>
        <v>14869.8</v>
      </c>
      <c r="H66" s="67">
        <v>0</v>
      </c>
      <c r="I66" s="66">
        <v>0</v>
      </c>
      <c r="J66" s="166">
        <f>G66</f>
        <v>14869.8</v>
      </c>
      <c r="K66" s="70" t="s">
        <v>55</v>
      </c>
      <c r="Q66" s="132"/>
    </row>
    <row r="67" spans="1:17" ht="120">
      <c r="A67" s="47"/>
      <c r="B67" s="87">
        <v>85153</v>
      </c>
      <c r="C67" s="88">
        <v>2820</v>
      </c>
      <c r="D67" s="65" t="s">
        <v>102</v>
      </c>
      <c r="E67" s="171">
        <v>10231.65</v>
      </c>
      <c r="F67" s="174">
        <v>0</v>
      </c>
      <c r="G67" s="148">
        <f t="shared" si="11"/>
        <v>10231.65</v>
      </c>
      <c r="H67" s="67">
        <v>0</v>
      </c>
      <c r="I67" s="66">
        <v>0</v>
      </c>
      <c r="J67" s="166">
        <f>G67</f>
        <v>10231.65</v>
      </c>
      <c r="K67" s="70" t="s">
        <v>103</v>
      </c>
      <c r="Q67" s="132"/>
    </row>
    <row r="68" spans="1:17" ht="120">
      <c r="A68" s="47"/>
      <c r="B68" s="87">
        <v>85153</v>
      </c>
      <c r="C68" s="88">
        <v>2820</v>
      </c>
      <c r="D68" s="65" t="s">
        <v>102</v>
      </c>
      <c r="E68" s="171">
        <v>6162.75</v>
      </c>
      <c r="F68" s="174">
        <v>0</v>
      </c>
      <c r="G68" s="148">
        <f t="shared" si="11"/>
        <v>6162.75</v>
      </c>
      <c r="H68" s="67">
        <v>0</v>
      </c>
      <c r="I68" s="66">
        <v>0</v>
      </c>
      <c r="J68" s="166">
        <f>G68</f>
        <v>6162.75</v>
      </c>
      <c r="K68" s="70" t="s">
        <v>104</v>
      </c>
      <c r="Q68" s="132"/>
    </row>
    <row r="69" spans="1:17" ht="120">
      <c r="A69" s="121"/>
      <c r="B69" s="125">
        <v>85153</v>
      </c>
      <c r="C69" s="126">
        <v>2820</v>
      </c>
      <c r="D69" s="127" t="s">
        <v>102</v>
      </c>
      <c r="E69" s="172">
        <v>6934.95</v>
      </c>
      <c r="F69" s="174">
        <v>0</v>
      </c>
      <c r="G69" s="148">
        <f t="shared" si="11"/>
        <v>6934.95</v>
      </c>
      <c r="H69" s="67">
        <v>0</v>
      </c>
      <c r="I69" s="66">
        <v>0</v>
      </c>
      <c r="J69" s="166">
        <f>G69</f>
        <v>6934.95</v>
      </c>
      <c r="K69" s="70" t="s">
        <v>105</v>
      </c>
      <c r="Q69" s="132"/>
    </row>
    <row r="70" spans="1:17" ht="120">
      <c r="A70" s="61"/>
      <c r="B70" s="87">
        <v>85153</v>
      </c>
      <c r="C70" s="88">
        <v>2820</v>
      </c>
      <c r="D70" s="65" t="s">
        <v>102</v>
      </c>
      <c r="E70" s="171">
        <v>6925.05</v>
      </c>
      <c r="F70" s="174">
        <v>0</v>
      </c>
      <c r="G70" s="148">
        <f t="shared" si="11"/>
        <v>6925.05</v>
      </c>
      <c r="H70" s="67">
        <v>0</v>
      </c>
      <c r="I70" s="66">
        <v>0</v>
      </c>
      <c r="J70" s="166">
        <f>G70</f>
        <v>6925.05</v>
      </c>
      <c r="K70" s="70" t="s">
        <v>106</v>
      </c>
      <c r="Q70" s="132"/>
    </row>
    <row r="71" spans="1:11" s="17" customFormat="1" ht="27" customHeight="1">
      <c r="A71" s="12">
        <v>851</v>
      </c>
      <c r="B71" s="12"/>
      <c r="C71" s="13"/>
      <c r="D71" s="93" t="s">
        <v>16</v>
      </c>
      <c r="E71" s="138">
        <f>E72+E73+E75+E74</f>
        <v>76000</v>
      </c>
      <c r="F71" s="138">
        <f>F72+F73+F75+F74</f>
        <v>0</v>
      </c>
      <c r="G71" s="138">
        <f>G72+G73+G75+G74</f>
        <v>76000</v>
      </c>
      <c r="H71" s="138">
        <f>H72+H73+H75+H74</f>
        <v>0</v>
      </c>
      <c r="I71" s="138">
        <f>I72+I73+I75+I74</f>
        <v>0</v>
      </c>
      <c r="J71" s="138">
        <f>J72+J73+J75+J74</f>
        <v>76000</v>
      </c>
      <c r="K71" s="94"/>
    </row>
    <row r="72" spans="1:11" ht="66">
      <c r="A72" s="56"/>
      <c r="B72" s="19">
        <v>85149</v>
      </c>
      <c r="C72" s="19">
        <v>2360</v>
      </c>
      <c r="D72" s="20" t="s">
        <v>75</v>
      </c>
      <c r="E72" s="140">
        <v>16000</v>
      </c>
      <c r="F72" s="21">
        <v>0</v>
      </c>
      <c r="G72" s="136">
        <f>E72+F72</f>
        <v>16000</v>
      </c>
      <c r="H72" s="95">
        <v>0</v>
      </c>
      <c r="I72" s="169">
        <v>0</v>
      </c>
      <c r="J72" s="140">
        <f>G72</f>
        <v>16000</v>
      </c>
      <c r="K72" s="42" t="s">
        <v>76</v>
      </c>
    </row>
    <row r="73" spans="1:11" ht="52.5">
      <c r="A73" s="47"/>
      <c r="B73" s="19">
        <v>85149</v>
      </c>
      <c r="C73" s="19">
        <v>2360</v>
      </c>
      <c r="D73" s="20" t="s">
        <v>75</v>
      </c>
      <c r="E73" s="140">
        <v>44000</v>
      </c>
      <c r="F73" s="46">
        <v>-44000</v>
      </c>
      <c r="G73" s="136">
        <f>E73+F73</f>
        <v>0</v>
      </c>
      <c r="H73" s="78">
        <v>0</v>
      </c>
      <c r="I73" s="46">
        <v>0</v>
      </c>
      <c r="J73" s="140">
        <f>G73</f>
        <v>0</v>
      </c>
      <c r="K73" s="70" t="s">
        <v>77</v>
      </c>
    </row>
    <row r="74" spans="1:11" ht="52.5">
      <c r="A74" s="47"/>
      <c r="B74" s="19">
        <v>85149</v>
      </c>
      <c r="C74" s="19">
        <v>2360</v>
      </c>
      <c r="D74" s="20" t="s">
        <v>75</v>
      </c>
      <c r="E74" s="140">
        <v>0</v>
      </c>
      <c r="F74" s="46">
        <v>44000</v>
      </c>
      <c r="G74" s="136">
        <f>E74+F74</f>
        <v>44000</v>
      </c>
      <c r="H74" s="78"/>
      <c r="I74" s="46"/>
      <c r="J74" s="140">
        <f>G74</f>
        <v>44000</v>
      </c>
      <c r="K74" s="176" t="s">
        <v>111</v>
      </c>
    </row>
    <row r="75" spans="1:11" ht="52.5">
      <c r="A75" s="47"/>
      <c r="B75" s="19">
        <v>85154</v>
      </c>
      <c r="C75" s="81">
        <v>2820</v>
      </c>
      <c r="D75" s="20" t="s">
        <v>17</v>
      </c>
      <c r="E75" s="140">
        <v>16000</v>
      </c>
      <c r="F75" s="46">
        <v>0</v>
      </c>
      <c r="G75" s="136">
        <f>E75+F75</f>
        <v>16000</v>
      </c>
      <c r="H75" s="78"/>
      <c r="I75" s="46"/>
      <c r="J75" s="140">
        <f>G75</f>
        <v>16000</v>
      </c>
      <c r="K75" s="84" t="s">
        <v>78</v>
      </c>
    </row>
    <row r="76" spans="1:11" s="17" customFormat="1" ht="22.5" customHeight="1">
      <c r="A76" s="12">
        <v>852</v>
      </c>
      <c r="B76" s="12"/>
      <c r="C76" s="96"/>
      <c r="D76" s="93" t="s">
        <v>79</v>
      </c>
      <c r="E76" s="138">
        <f>E77+E78</f>
        <v>20000</v>
      </c>
      <c r="F76" s="138">
        <f>F77+F78</f>
        <v>0</v>
      </c>
      <c r="G76" s="138">
        <f>G77+G78</f>
        <v>20000</v>
      </c>
      <c r="H76" s="138">
        <f>H77+H78</f>
        <v>0</v>
      </c>
      <c r="I76" s="138">
        <f>I77+I78</f>
        <v>0</v>
      </c>
      <c r="J76" s="138">
        <f>J77+J78</f>
        <v>20000</v>
      </c>
      <c r="K76" s="29"/>
    </row>
    <row r="77" spans="1:11" s="17" customFormat="1" ht="66">
      <c r="A77" s="64"/>
      <c r="B77" s="32">
        <v>85295</v>
      </c>
      <c r="C77" s="91">
        <v>2360</v>
      </c>
      <c r="D77" s="57" t="s">
        <v>80</v>
      </c>
      <c r="E77" s="139">
        <v>20000</v>
      </c>
      <c r="F77" s="34">
        <v>-20000</v>
      </c>
      <c r="G77" s="139">
        <f>E77+F77</f>
        <v>0</v>
      </c>
      <c r="H77" s="97">
        <v>0</v>
      </c>
      <c r="I77" s="34">
        <v>0</v>
      </c>
      <c r="J77" s="167">
        <f>G77</f>
        <v>0</v>
      </c>
      <c r="K77" s="98" t="s">
        <v>81</v>
      </c>
    </row>
    <row r="78" spans="1:11" s="17" customFormat="1" ht="66">
      <c r="A78" s="125"/>
      <c r="B78" s="128">
        <v>85295</v>
      </c>
      <c r="C78" s="129">
        <v>2360</v>
      </c>
      <c r="D78" s="130" t="s">
        <v>80</v>
      </c>
      <c r="E78" s="197">
        <v>0</v>
      </c>
      <c r="F78" s="198">
        <v>20000</v>
      </c>
      <c r="G78" s="139">
        <f>E78+F78</f>
        <v>20000</v>
      </c>
      <c r="H78" s="97">
        <v>0</v>
      </c>
      <c r="I78" s="34">
        <v>0</v>
      </c>
      <c r="J78" s="167">
        <f>G78</f>
        <v>20000</v>
      </c>
      <c r="K78" s="98" t="s">
        <v>112</v>
      </c>
    </row>
    <row r="79" spans="1:11" s="17" customFormat="1" ht="30">
      <c r="A79" s="157">
        <v>854</v>
      </c>
      <c r="B79" s="157"/>
      <c r="C79" s="194"/>
      <c r="D79" s="158" t="s">
        <v>82</v>
      </c>
      <c r="E79" s="195">
        <f aca="true" t="shared" si="12" ref="E79:J79">E80</f>
        <v>52427</v>
      </c>
      <c r="F79" s="196">
        <f t="shared" si="12"/>
        <v>0</v>
      </c>
      <c r="G79" s="138">
        <f t="shared" si="12"/>
        <v>52427</v>
      </c>
      <c r="H79" s="29">
        <f t="shared" si="12"/>
        <v>0</v>
      </c>
      <c r="I79" s="29">
        <f t="shared" si="12"/>
        <v>52427</v>
      </c>
      <c r="J79" s="138">
        <f t="shared" si="12"/>
        <v>0</v>
      </c>
      <c r="K79" s="99"/>
    </row>
    <row r="80" spans="1:11" s="17" customFormat="1" ht="92.25">
      <c r="A80" s="128"/>
      <c r="B80" s="128">
        <v>85404</v>
      </c>
      <c r="C80" s="129">
        <v>2590</v>
      </c>
      <c r="D80" s="130" t="s">
        <v>83</v>
      </c>
      <c r="E80" s="139">
        <v>52427</v>
      </c>
      <c r="F80" s="34">
        <v>0</v>
      </c>
      <c r="G80" s="139">
        <f>E80+F80</f>
        <v>52427</v>
      </c>
      <c r="H80" s="97">
        <v>0</v>
      </c>
      <c r="I80" s="34">
        <f>G80</f>
        <v>52427</v>
      </c>
      <c r="J80" s="167">
        <v>0</v>
      </c>
      <c r="K80" s="98" t="s">
        <v>84</v>
      </c>
    </row>
    <row r="81" spans="1:11" s="17" customFormat="1" ht="30">
      <c r="A81" s="157">
        <v>900</v>
      </c>
      <c r="B81" s="157"/>
      <c r="C81" s="157"/>
      <c r="D81" s="158" t="s">
        <v>100</v>
      </c>
      <c r="E81" s="142">
        <f aca="true" t="shared" si="13" ref="E81:J81">E83+E82</f>
        <v>2000</v>
      </c>
      <c r="F81" s="55">
        <f t="shared" si="13"/>
        <v>0</v>
      </c>
      <c r="G81" s="142">
        <f t="shared" si="13"/>
        <v>2000</v>
      </c>
      <c r="H81" s="142">
        <f t="shared" si="13"/>
        <v>0</v>
      </c>
      <c r="I81" s="142">
        <f t="shared" si="13"/>
        <v>0</v>
      </c>
      <c r="J81" s="142">
        <f t="shared" si="13"/>
        <v>2000</v>
      </c>
      <c r="K81" s="100"/>
    </row>
    <row r="82" spans="1:11" s="17" customFormat="1" ht="52.5">
      <c r="A82" s="64"/>
      <c r="B82" s="87">
        <v>90002</v>
      </c>
      <c r="C82" s="88">
        <v>2810</v>
      </c>
      <c r="D82" s="62" t="s">
        <v>107</v>
      </c>
      <c r="E82" s="139">
        <v>1000</v>
      </c>
      <c r="F82" s="34">
        <v>0</v>
      </c>
      <c r="G82" s="139">
        <f>E82+F82</f>
        <v>1000</v>
      </c>
      <c r="H82" s="97">
        <v>0</v>
      </c>
      <c r="I82" s="34">
        <v>0</v>
      </c>
      <c r="J82" s="167">
        <f>G82</f>
        <v>1000</v>
      </c>
      <c r="K82" s="70" t="s">
        <v>55</v>
      </c>
    </row>
    <row r="83" spans="1:11" s="17" customFormat="1" ht="39">
      <c r="A83" s="64"/>
      <c r="B83" s="87">
        <v>90002</v>
      </c>
      <c r="C83" s="88">
        <v>2820</v>
      </c>
      <c r="D83" s="62" t="s">
        <v>107</v>
      </c>
      <c r="E83" s="139">
        <v>1000</v>
      </c>
      <c r="F83" s="34">
        <v>0</v>
      </c>
      <c r="G83" s="139">
        <f>E83+F83</f>
        <v>1000</v>
      </c>
      <c r="H83" s="97">
        <v>0</v>
      </c>
      <c r="I83" s="34">
        <v>0</v>
      </c>
      <c r="J83" s="167">
        <f>G83</f>
        <v>1000</v>
      </c>
      <c r="K83" s="98" t="s">
        <v>101</v>
      </c>
    </row>
    <row r="84" spans="1:11" s="17" customFormat="1" ht="30">
      <c r="A84" s="12">
        <v>921</v>
      </c>
      <c r="B84" s="12"/>
      <c r="C84" s="12"/>
      <c r="D84" s="54" t="s">
        <v>24</v>
      </c>
      <c r="E84" s="142">
        <f aca="true" t="shared" si="14" ref="E84:J84">E85+E86+E87</f>
        <v>395000</v>
      </c>
      <c r="F84" s="55">
        <f t="shared" si="14"/>
        <v>0</v>
      </c>
      <c r="G84" s="142">
        <f t="shared" si="14"/>
        <v>395000</v>
      </c>
      <c r="H84" s="55">
        <f t="shared" si="14"/>
        <v>0</v>
      </c>
      <c r="I84" s="55">
        <f t="shared" si="14"/>
        <v>0</v>
      </c>
      <c r="J84" s="142">
        <f t="shared" si="14"/>
        <v>395000</v>
      </c>
      <c r="K84" s="100"/>
    </row>
    <row r="85" spans="1:11" s="17" customFormat="1" ht="75" customHeight="1">
      <c r="A85" s="101"/>
      <c r="B85" s="32">
        <v>92105</v>
      </c>
      <c r="C85" s="32">
        <v>2360</v>
      </c>
      <c r="D85" s="92" t="s">
        <v>85</v>
      </c>
      <c r="E85" s="149">
        <v>10000</v>
      </c>
      <c r="F85" s="66">
        <v>0</v>
      </c>
      <c r="G85" s="149">
        <f>E85+F85</f>
        <v>10000</v>
      </c>
      <c r="H85" s="66">
        <v>0</v>
      </c>
      <c r="I85" s="66">
        <v>0</v>
      </c>
      <c r="J85" s="149">
        <f>G85</f>
        <v>10000</v>
      </c>
      <c r="K85" s="68" t="s">
        <v>86</v>
      </c>
    </row>
    <row r="86" spans="1:11" s="17" customFormat="1" ht="42" customHeight="1">
      <c r="A86" s="64"/>
      <c r="B86" s="32">
        <v>92105</v>
      </c>
      <c r="C86" s="32">
        <v>2820</v>
      </c>
      <c r="D86" s="92" t="s">
        <v>85</v>
      </c>
      <c r="E86" s="149">
        <v>15000</v>
      </c>
      <c r="F86" s="66">
        <v>0</v>
      </c>
      <c r="G86" s="149">
        <f>E86+F86</f>
        <v>15000</v>
      </c>
      <c r="H86" s="66">
        <v>0</v>
      </c>
      <c r="I86" s="66">
        <v>0</v>
      </c>
      <c r="J86" s="149">
        <f>G86</f>
        <v>15000</v>
      </c>
      <c r="K86" s="68" t="s">
        <v>87</v>
      </c>
    </row>
    <row r="87" spans="1:11" ht="52.5">
      <c r="A87" s="47"/>
      <c r="B87" s="61">
        <v>92120</v>
      </c>
      <c r="C87" s="47">
        <v>2720</v>
      </c>
      <c r="D87" s="102" t="s">
        <v>88</v>
      </c>
      <c r="E87" s="150">
        <v>370000</v>
      </c>
      <c r="F87" s="103">
        <v>0</v>
      </c>
      <c r="G87" s="149">
        <f>E87+F87</f>
        <v>370000</v>
      </c>
      <c r="H87" s="69">
        <v>0</v>
      </c>
      <c r="I87" s="103">
        <v>0</v>
      </c>
      <c r="J87" s="149">
        <f>G87</f>
        <v>370000</v>
      </c>
      <c r="K87" s="82" t="s">
        <v>89</v>
      </c>
    </row>
    <row r="88" spans="1:11" s="17" customFormat="1" ht="15">
      <c r="A88" s="12">
        <v>926</v>
      </c>
      <c r="B88" s="12"/>
      <c r="C88" s="12"/>
      <c r="D88" s="54" t="s">
        <v>90</v>
      </c>
      <c r="E88" s="142">
        <f aca="true" t="shared" si="15" ref="E88:J88">E89</f>
        <v>281725</v>
      </c>
      <c r="F88" s="55">
        <f t="shared" si="15"/>
        <v>0</v>
      </c>
      <c r="G88" s="142">
        <f t="shared" si="15"/>
        <v>281725</v>
      </c>
      <c r="H88" s="55">
        <f t="shared" si="15"/>
        <v>0</v>
      </c>
      <c r="I88" s="55">
        <f t="shared" si="15"/>
        <v>0</v>
      </c>
      <c r="J88" s="142">
        <f t="shared" si="15"/>
        <v>281725</v>
      </c>
      <c r="K88" s="100"/>
    </row>
    <row r="89" spans="1:11" ht="78.75">
      <c r="A89" s="19"/>
      <c r="B89" s="19">
        <v>92605</v>
      </c>
      <c r="C89" s="19">
        <v>2360</v>
      </c>
      <c r="D89" s="57" t="s">
        <v>91</v>
      </c>
      <c r="E89" s="147">
        <v>281725</v>
      </c>
      <c r="F89" s="58"/>
      <c r="G89" s="147">
        <f>E89+F89</f>
        <v>281725</v>
      </c>
      <c r="H89" s="58">
        <v>0</v>
      </c>
      <c r="I89" s="58">
        <v>0</v>
      </c>
      <c r="J89" s="149">
        <f>G89</f>
        <v>281725</v>
      </c>
      <c r="K89" s="82" t="s">
        <v>92</v>
      </c>
    </row>
    <row r="90" spans="1:11" s="106" customFormat="1" ht="15">
      <c r="A90" s="179" t="s">
        <v>19</v>
      </c>
      <c r="B90" s="179"/>
      <c r="C90" s="179"/>
      <c r="D90" s="156"/>
      <c r="E90" s="151">
        <f aca="true" t="shared" si="16" ref="E90:J90">E39+E71+E76+E79+E84+E88+E36+E34+E81</f>
        <v>7333256.2</v>
      </c>
      <c r="F90" s="104">
        <f t="shared" si="16"/>
        <v>-3300</v>
      </c>
      <c r="G90" s="151">
        <f t="shared" si="16"/>
        <v>7329956.2</v>
      </c>
      <c r="H90" s="104">
        <f t="shared" si="16"/>
        <v>0</v>
      </c>
      <c r="I90" s="104">
        <f t="shared" si="16"/>
        <v>6463107</v>
      </c>
      <c r="J90" s="151">
        <f t="shared" si="16"/>
        <v>866849.2</v>
      </c>
      <c r="K90" s="105"/>
    </row>
    <row r="91" spans="1:13" ht="15" customHeight="1">
      <c r="A91" s="180" t="s">
        <v>93</v>
      </c>
      <c r="B91" s="180"/>
      <c r="C91" s="180"/>
      <c r="D91" s="180"/>
      <c r="E91" s="152">
        <f aca="true" t="shared" si="17" ref="E91:J91">E90</f>
        <v>7333256.2</v>
      </c>
      <c r="F91" s="107">
        <f t="shared" si="17"/>
        <v>-3300</v>
      </c>
      <c r="G91" s="152">
        <f t="shared" si="17"/>
        <v>7329956.2</v>
      </c>
      <c r="H91" s="107">
        <f t="shared" si="17"/>
        <v>0</v>
      </c>
      <c r="I91" s="107">
        <f t="shared" si="17"/>
        <v>6463107</v>
      </c>
      <c r="J91" s="152">
        <f t="shared" si="17"/>
        <v>866849.2</v>
      </c>
      <c r="K91" s="108"/>
      <c r="M91" s="36"/>
    </row>
    <row r="92" spans="1:14" ht="23.25" customHeight="1">
      <c r="A92" s="181" t="s">
        <v>94</v>
      </c>
      <c r="B92" s="181"/>
      <c r="C92" s="181"/>
      <c r="D92" s="181"/>
      <c r="E92" s="153">
        <f aca="true" t="shared" si="18" ref="E92:J92">E31+E91</f>
        <v>11412870.2</v>
      </c>
      <c r="F92" s="109">
        <f t="shared" si="18"/>
        <v>72267</v>
      </c>
      <c r="G92" s="153">
        <f t="shared" si="18"/>
        <v>11485137.2</v>
      </c>
      <c r="H92" s="109">
        <f t="shared" si="18"/>
        <v>315000</v>
      </c>
      <c r="I92" s="109">
        <f t="shared" si="18"/>
        <v>10123075</v>
      </c>
      <c r="J92" s="153">
        <f t="shared" si="18"/>
        <v>1047062.2</v>
      </c>
      <c r="K92" s="110"/>
      <c r="L92" s="111"/>
      <c r="M92" s="36"/>
      <c r="N92" s="111"/>
    </row>
    <row r="96" ht="15">
      <c r="I96" s="170"/>
    </row>
    <row r="97" ht="15">
      <c r="I97" s="170"/>
    </row>
    <row r="98" ht="15">
      <c r="I98" s="175">
        <f>G92</f>
        <v>11485137.2</v>
      </c>
    </row>
    <row r="99" ht="15">
      <c r="I99" s="175">
        <f>I98-G92</f>
        <v>0</v>
      </c>
    </row>
    <row r="100" spans="7:9" ht="15">
      <c r="G100" s="134" t="s">
        <v>95</v>
      </c>
      <c r="I100" s="175">
        <v>11469137.2</v>
      </c>
    </row>
    <row r="101" spans="7:9" ht="15">
      <c r="G101" s="134" t="s">
        <v>96</v>
      </c>
      <c r="I101" s="175">
        <f>I98-I100</f>
        <v>16000</v>
      </c>
    </row>
    <row r="102" spans="7:9" ht="15">
      <c r="G102" s="134" t="s">
        <v>97</v>
      </c>
      <c r="I102" s="175">
        <v>16000</v>
      </c>
    </row>
    <row r="103" ht="15">
      <c r="I103" s="134">
        <f>I101-I102</f>
        <v>0</v>
      </c>
    </row>
    <row r="108" ht="15"/>
    <row r="109" ht="15"/>
    <row r="110" ht="15"/>
    <row r="111" ht="15"/>
    <row r="112" ht="15"/>
    <row r="113" ht="15"/>
    <row r="114" ht="15"/>
  </sheetData>
  <sheetProtection selectLockedCells="1" selectUnlockedCells="1"/>
  <mergeCells count="25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A8:K8"/>
    <mergeCell ref="A9:K9"/>
    <mergeCell ref="A12:C12"/>
    <mergeCell ref="A13:K13"/>
    <mergeCell ref="A21:C21"/>
    <mergeCell ref="A22:K22"/>
    <mergeCell ref="A90:C90"/>
    <mergeCell ref="A91:D91"/>
    <mergeCell ref="A92:D92"/>
    <mergeCell ref="A30:C30"/>
    <mergeCell ref="A31:D31"/>
    <mergeCell ref="A32:K32"/>
    <mergeCell ref="A33:K33"/>
  </mergeCells>
  <printOptions/>
  <pageMargins left="0.16" right="0.16" top="0.39" bottom="0.36" header="0.4" footer="0.16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2018-07-09T11:22:06Z</cp:lastPrinted>
  <dcterms:created xsi:type="dcterms:W3CDTF">2018-05-21T09:23:16Z</dcterms:created>
  <dcterms:modified xsi:type="dcterms:W3CDTF">2018-07-09T11:22:26Z</dcterms:modified>
  <cp:category/>
  <cp:version/>
  <cp:contentType/>
  <cp:contentStatus/>
</cp:coreProperties>
</file>