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2" windowHeight="5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'Arkusz1'!$A$1:$K$75</definedName>
    <definedName name="_xlnm.Print_Titles" localSheetId="0">'Arkusz1'!$6:$7</definedName>
  </definedNames>
  <calcPr fullCalcOnLoad="1"/>
</workbook>
</file>

<file path=xl/comments1.xml><?xml version="1.0" encoding="utf-8"?>
<comments xmlns="http://schemas.openxmlformats.org/spreadsheetml/2006/main">
  <authors>
    <author>Kopecka Anna</author>
  </authors>
  <commentList>
    <comment ref="G83" authorId="0">
      <text>
        <r>
          <rPr>
            <b/>
            <sz val="9"/>
            <rFont val="Tahoma"/>
            <family val="2"/>
          </rPr>
          <t>Kopecka Anna:</t>
        </r>
        <r>
          <rPr>
            <sz val="9"/>
            <rFont val="Tahoma"/>
            <family val="2"/>
          </rPr>
          <t xml:space="preserve">
bez unii same 0</t>
        </r>
      </text>
    </comment>
  </commentList>
</comments>
</file>

<file path=xl/sharedStrings.xml><?xml version="1.0" encoding="utf-8"?>
<sst xmlns="http://schemas.openxmlformats.org/spreadsheetml/2006/main" count="130" uniqueCount="101">
  <si>
    <t>dział</t>
  </si>
  <si>
    <t>rozdz</t>
  </si>
  <si>
    <t>§</t>
  </si>
  <si>
    <t>wyszczególnienie</t>
  </si>
  <si>
    <t>przedmiotowa</t>
  </si>
  <si>
    <t>podmiotowa</t>
  </si>
  <si>
    <t>celowa</t>
  </si>
  <si>
    <t>uwagi</t>
  </si>
  <si>
    <t>z tego dotacja</t>
  </si>
  <si>
    <t>I. Jednostki sektora finasów publicznych</t>
  </si>
  <si>
    <t>1.Zakłady budżetowe</t>
  </si>
  <si>
    <t>II. Jednostki spoza sektora finasów publicznych</t>
  </si>
  <si>
    <t>1.Pozostałe podmioty</t>
  </si>
  <si>
    <t>Bezpieczeństwo publiczne i ochrona przeciwpożarowa</t>
  </si>
  <si>
    <t>Zarządzanie kryzysowe</t>
  </si>
  <si>
    <t>Razem</t>
  </si>
  <si>
    <t>Pozostała działalność</t>
  </si>
  <si>
    <t>Ochrona zdrowia</t>
  </si>
  <si>
    <t>Przeciwdziałanie alkoholizmowi</t>
  </si>
  <si>
    <t>Kultura i ochrona dziedzictwa narodowego</t>
  </si>
  <si>
    <t>Domy kultury</t>
  </si>
  <si>
    <t>Miejsko-Gminny Ośrodek Kultury</t>
  </si>
  <si>
    <t>Biblioteki</t>
  </si>
  <si>
    <t>Biblioteka Publiczna Miasta i Gminy</t>
  </si>
  <si>
    <t>Muzea</t>
  </si>
  <si>
    <t>Muzeum Filumenistyczne</t>
  </si>
  <si>
    <t>Oświata i wychowanie</t>
  </si>
  <si>
    <t>Szkoły podstawowe</t>
  </si>
  <si>
    <t>Oddziały przedszkolne w szkołach Podstawowych</t>
  </si>
  <si>
    <t>Towarzystwo Miłośników Gorzanowa-oodział przedszkolny</t>
  </si>
  <si>
    <t>Programy profilaktyki zdrowotnej</t>
  </si>
  <si>
    <t>Pomoc społeczna</t>
  </si>
  <si>
    <t>Kultura fizyczna i sport</t>
  </si>
  <si>
    <t>Zadania w zakresie kultury fizycznej i sportu</t>
  </si>
  <si>
    <t>Administracja publiczna</t>
  </si>
  <si>
    <t>851</t>
  </si>
  <si>
    <t>2. Samorządowe Instytucje Kultury</t>
  </si>
  <si>
    <t>3.Pozostałe podmioty</t>
  </si>
  <si>
    <t>Ogółem dotacje</t>
  </si>
  <si>
    <t>Waliszowskie Stowarzyszenie Edukacyjne-prowadzenie SP</t>
  </si>
  <si>
    <t xml:space="preserve">Oświata i wychowanie </t>
  </si>
  <si>
    <t>Przedszkola</t>
  </si>
  <si>
    <t>Stowarzyszenie Rozwoju Wsi Wilkanów-zespół wychowania przedszkolnego</t>
  </si>
  <si>
    <t>Towarzystwo Miłośników Gorzanowa-zespół wychowania przedszkolnego</t>
  </si>
  <si>
    <t>Waliszowskie Stowarzyszenie Edukacyjne-prowadzenie oddz.O</t>
  </si>
  <si>
    <t>Ochrona zabytków i opieka nad zabytkami</t>
  </si>
  <si>
    <t>OGÓŁEM JSFP</t>
  </si>
  <si>
    <t>OGÓŁEM JSSFP</t>
  </si>
  <si>
    <t>Stowarzyszenie Stara Łomnica Dzieciom-Szkoła w St.Łomnicy</t>
  </si>
  <si>
    <t>Stowarzyszenie Kleks -prowadzenie Szkoły w Długopolu Dolnym</t>
  </si>
  <si>
    <t>Gimnazja</t>
  </si>
  <si>
    <t>Stowarzyszenie Stara Łomnica Dzieciom-"O" St.Łomnica</t>
  </si>
  <si>
    <t>Stowarzyszenie Kleks -prowadzenie :O" w Długopolu Dolnym</t>
  </si>
  <si>
    <t>Dowożenie uczniów do szkół</t>
  </si>
  <si>
    <t>Towarzystwo Miłośników Gorzanowa-prowadzenie SP Gorzanów</t>
  </si>
  <si>
    <t>Fundacja Równi Choć Różni Szkoła w Pławnicy</t>
  </si>
  <si>
    <t>Dotacja -program rehabilitacji kobiet po mastektomii</t>
  </si>
  <si>
    <t>Dotacja na zabytki wpisane do rejestru zabytków</t>
  </si>
  <si>
    <t>Dotacje na zadania w zakresie upowszechniania kultury fizycznej i sportu</t>
  </si>
  <si>
    <t>Dotacja Gmina Kłodzko-dowóz dzieci</t>
  </si>
  <si>
    <t>Dotacja dla CIS reintegracja zawodowa</t>
  </si>
  <si>
    <t>Dotacja dla Powiatu Kłodzkiego na Lokalny System Ochrony Przeciwpowodziowej</t>
  </si>
  <si>
    <t>Dotacja na prowadzenie świetlicy środowiskowej</t>
  </si>
  <si>
    <t>Inne formy wychowania przedszkolnego</t>
  </si>
  <si>
    <t>Stowarzyszenie Stara Łomnica Dzieciom-zespól wychowania przedszkolnego</t>
  </si>
  <si>
    <t>Dotacja -Fundacja Równi Choć Różni "O" w Pławnicy</t>
  </si>
  <si>
    <t>Towarzystwo Miłośników Gorzanowa-Gimnazjum</t>
  </si>
  <si>
    <t>Komendy powiatowe Państwowej Straży Pożarnej</t>
  </si>
  <si>
    <t>Ochotnicze straże pożarne</t>
  </si>
  <si>
    <t>dotacja dla stowarzyszeń</t>
  </si>
  <si>
    <t>konkurs-rehabilitacja dzieci niepełnosprawnych</t>
  </si>
  <si>
    <t>Realizacja zadań wymagających stosowania specjalnej organizacji nauki i metod pracy dla dzieci w przedszkolach,oddziałach przedszkolnych w szkołach podstawowych i innych formach wychowania przedszkolnego</t>
  </si>
  <si>
    <t>Realizacja zadań wymagających stosowania specjalnej organizacji nauki i metod pracy dla dzieci i młodzieży w szkołach  podstawowych, gimnazjach,liceach ogólnokształcących, liceach profilowanych i szkoąłch zawodowych oraz szkołach artystycznych</t>
  </si>
  <si>
    <t>Promocja jednostek samorządu terytorialnego</t>
  </si>
  <si>
    <t>Pozostałe zadania w zakresie kultury</t>
  </si>
  <si>
    <t>Filharmonie,orkiestry, chóry i kapele</t>
  </si>
  <si>
    <t>Edukacyjna Opieka Wychowawcza</t>
  </si>
  <si>
    <t>Wczesne wspomaganie rozwoju dziecka</t>
  </si>
  <si>
    <t>WE-Fundacja Równi Choć Równi w Pławnicy-wczesne wspomaganie rozwoju</t>
  </si>
  <si>
    <t>odpłatność za pobyt dzieci w punktach przedszkolnych w innych gminach</t>
  </si>
  <si>
    <t>Zestawienie planowanych dotacji udzielanych z budżetu gminy Bystrzyca Kłodzka na 2018 rok</t>
  </si>
  <si>
    <t>zakup wyposażenia do pomieszczeń edukacyjnych w PSP</t>
  </si>
  <si>
    <t>Wyróżnienia finansowe dla Policji i dofinansowanie zakupu samochodu</t>
  </si>
  <si>
    <t>GOPR -dofinansowwanie działań</t>
  </si>
  <si>
    <t>Turystyka</t>
  </si>
  <si>
    <t xml:space="preserve">Zadanie w zakresie upowszechniania turystyki </t>
  </si>
  <si>
    <t>WE-Program Działaj Lokalnie Fundusz Lokalny Masywu Śnieżnika</t>
  </si>
  <si>
    <t>WTiKF-dotacje dla Stowarzyszeń</t>
  </si>
  <si>
    <t xml:space="preserve">OPS- zagospodarowanie czasu wolnego </t>
  </si>
  <si>
    <t>Komendy powiatowe Policji</t>
  </si>
  <si>
    <t>Fundacja Edukacji Przedszkolnej- Przedszkole Bystrzaki</t>
  </si>
  <si>
    <t xml:space="preserve">Zmiana </t>
  </si>
  <si>
    <t>Plan po zmianie</t>
  </si>
  <si>
    <t>Plan przed zmianą</t>
  </si>
  <si>
    <t>dot.bestia</t>
  </si>
  <si>
    <t>różnica</t>
  </si>
  <si>
    <t>par.2300</t>
  </si>
  <si>
    <t>Burmistrza Bystrzycy Kłodzkiej</t>
  </si>
  <si>
    <t>z dnia 30 marca 2018 roku</t>
  </si>
  <si>
    <t>Realizacja zadań wymagających stosowania specjalnej organizacji nauki i metod pracy dla dzieci i młodzieży w szkołach  podstawowych, gimnazjach,liceach ogólnokształcących, liceach profilowanych i szkołach zawodowych oraz szkołach artystycznych</t>
  </si>
  <si>
    <t>załącznik nr  4 do zarządzenia nr 0050.77.2018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</si>
</sst>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3" fontId="4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/>
    </xf>
    <xf numFmtId="0" fontId="4" fillId="33" borderId="14" xfId="0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16" xfId="0" applyNumberFormat="1" applyFont="1" applyBorder="1" applyAlignment="1">
      <alignment/>
    </xf>
    <xf numFmtId="0" fontId="2" fillId="34" borderId="14" xfId="0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3" fontId="4" fillId="33" borderId="12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3" fontId="4" fillId="0" borderId="14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/>
    </xf>
    <xf numFmtId="3" fontId="4" fillId="33" borderId="12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left" vertical="center" wrapText="1"/>
    </xf>
    <xf numFmtId="3" fontId="2" fillId="34" borderId="12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3" fontId="2" fillId="0" borderId="20" xfId="0" applyNumberFormat="1" applyFont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3" fontId="6" fillId="34" borderId="12" xfId="0" applyNumberFormat="1" applyFont="1" applyFill="1" applyBorder="1" applyAlignment="1">
      <alignment horizontal="left" vertical="center" wrapText="1"/>
    </xf>
    <xf numFmtId="3" fontId="6" fillId="0" borderId="20" xfId="0" applyNumberFormat="1" applyFont="1" applyBorder="1" applyAlignment="1">
      <alignment horizontal="left" vertical="center" wrapText="1"/>
    </xf>
    <xf numFmtId="3" fontId="6" fillId="0" borderId="2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/>
    </xf>
    <xf numFmtId="0" fontId="0" fillId="0" borderId="2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left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0" borderId="12" xfId="0" applyFont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4" fillId="0" borderId="2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SheetLayoutView="100" workbookViewId="0" topLeftCell="A1">
      <selection activeCell="A8" sqref="A8:K8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6.28125" style="1" customWidth="1"/>
    <col min="4" max="4" width="24.7109375" style="2" customWidth="1"/>
    <col min="5" max="5" width="16.140625" style="4" customWidth="1"/>
    <col min="6" max="6" width="12.00390625" style="4" customWidth="1"/>
    <col min="7" max="7" width="15.140625" style="4" customWidth="1"/>
    <col min="8" max="8" width="9.421875" style="4" customWidth="1"/>
    <col min="9" max="9" width="11.57421875" style="4" customWidth="1"/>
    <col min="10" max="10" width="10.140625" style="4" customWidth="1"/>
    <col min="11" max="11" width="14.7109375" style="74" customWidth="1"/>
    <col min="12" max="12" width="18.140625" style="3" customWidth="1"/>
    <col min="13" max="13" width="9.140625" style="3" customWidth="1"/>
    <col min="14" max="14" width="9.28125" style="3" bestFit="1" customWidth="1"/>
    <col min="15" max="17" width="9.140625" style="3" customWidth="1"/>
    <col min="18" max="18" width="9.57421875" style="3" bestFit="1" customWidth="1"/>
    <col min="19" max="19" width="9.28125" style="3" bestFit="1" customWidth="1"/>
    <col min="20" max="16384" width="9.140625" style="3" customWidth="1"/>
  </cols>
  <sheetData>
    <row r="1" spans="5:11" ht="15">
      <c r="E1" s="122"/>
      <c r="F1" s="122"/>
      <c r="G1" s="122"/>
      <c r="H1" s="122"/>
      <c r="I1" s="128" t="s">
        <v>100</v>
      </c>
      <c r="J1" s="128"/>
      <c r="K1" s="128"/>
    </row>
    <row r="2" spans="9:11" ht="15">
      <c r="I2" s="142" t="s">
        <v>97</v>
      </c>
      <c r="J2" s="143"/>
      <c r="K2" s="143"/>
    </row>
    <row r="3" spans="9:11" ht="15">
      <c r="I3" s="126" t="s">
        <v>98</v>
      </c>
      <c r="J3" s="123"/>
      <c r="K3" s="123"/>
    </row>
    <row r="4" spans="1:11" ht="15.75" customHeight="1">
      <c r="A4" s="144" t="s">
        <v>80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ht="15">
      <c r="D5" s="5"/>
    </row>
    <row r="6" spans="1:11" s="71" customFormat="1" ht="12.75">
      <c r="A6" s="138" t="s">
        <v>0</v>
      </c>
      <c r="B6" s="138" t="s">
        <v>1</v>
      </c>
      <c r="C6" s="138" t="s">
        <v>2</v>
      </c>
      <c r="D6" s="145" t="s">
        <v>3</v>
      </c>
      <c r="E6" s="136" t="s">
        <v>93</v>
      </c>
      <c r="F6" s="136" t="s">
        <v>91</v>
      </c>
      <c r="G6" s="148" t="s">
        <v>92</v>
      </c>
      <c r="H6" s="153" t="s">
        <v>8</v>
      </c>
      <c r="I6" s="154"/>
      <c r="J6" s="155"/>
      <c r="K6" s="156" t="s">
        <v>7</v>
      </c>
    </row>
    <row r="7" spans="1:11" s="71" customFormat="1" ht="12.75">
      <c r="A7" s="137"/>
      <c r="B7" s="137"/>
      <c r="C7" s="137"/>
      <c r="D7" s="146"/>
      <c r="E7" s="137"/>
      <c r="F7" s="147"/>
      <c r="G7" s="149"/>
      <c r="H7" s="72" t="s">
        <v>4</v>
      </c>
      <c r="I7" s="72" t="s">
        <v>5</v>
      </c>
      <c r="J7" s="73" t="s">
        <v>6</v>
      </c>
      <c r="K7" s="157"/>
    </row>
    <row r="8" spans="1:11" ht="15.75">
      <c r="A8" s="135" t="s">
        <v>9</v>
      </c>
      <c r="B8" s="133"/>
      <c r="C8" s="133"/>
      <c r="D8" s="133"/>
      <c r="E8" s="133"/>
      <c r="F8" s="133"/>
      <c r="G8" s="133"/>
      <c r="H8" s="133"/>
      <c r="I8" s="133"/>
      <c r="J8" s="133"/>
      <c r="K8" s="134"/>
    </row>
    <row r="9" spans="1:11" ht="15.75">
      <c r="A9" s="132" t="s">
        <v>10</v>
      </c>
      <c r="B9" s="133"/>
      <c r="C9" s="133"/>
      <c r="D9" s="133"/>
      <c r="E9" s="133"/>
      <c r="F9" s="133"/>
      <c r="G9" s="133"/>
      <c r="H9" s="133"/>
      <c r="I9" s="133"/>
      <c r="J9" s="133"/>
      <c r="K9" s="134"/>
    </row>
    <row r="10" spans="1:11" s="13" customFormat="1" ht="30">
      <c r="A10" s="8" t="s">
        <v>35</v>
      </c>
      <c r="B10" s="9"/>
      <c r="C10" s="10"/>
      <c r="D10" s="11" t="s">
        <v>17</v>
      </c>
      <c r="E10" s="12">
        <f aca="true" t="shared" si="0" ref="E10:J10">E11</f>
        <v>300000</v>
      </c>
      <c r="F10" s="12">
        <f t="shared" si="0"/>
        <v>0</v>
      </c>
      <c r="G10" s="12">
        <f t="shared" si="0"/>
        <v>300000</v>
      </c>
      <c r="H10" s="12">
        <f t="shared" si="0"/>
        <v>300000</v>
      </c>
      <c r="I10" s="12">
        <f t="shared" si="0"/>
        <v>0</v>
      </c>
      <c r="J10" s="12">
        <f t="shared" si="0"/>
        <v>0</v>
      </c>
      <c r="K10" s="75"/>
    </row>
    <row r="11" spans="1:11" ht="51">
      <c r="A11" s="14"/>
      <c r="B11" s="15">
        <v>85154</v>
      </c>
      <c r="C11" s="15">
        <v>2650</v>
      </c>
      <c r="D11" s="16" t="s">
        <v>18</v>
      </c>
      <c r="E11" s="17">
        <v>300000</v>
      </c>
      <c r="F11" s="17">
        <v>0</v>
      </c>
      <c r="G11" s="17">
        <f>E11+F11</f>
        <v>300000</v>
      </c>
      <c r="H11" s="17">
        <f>G11</f>
        <v>300000</v>
      </c>
      <c r="I11" s="17">
        <v>0</v>
      </c>
      <c r="J11" s="17">
        <v>0</v>
      </c>
      <c r="K11" s="93" t="s">
        <v>60</v>
      </c>
    </row>
    <row r="12" spans="1:11" ht="15.75">
      <c r="A12" s="139" t="s">
        <v>15</v>
      </c>
      <c r="B12" s="140"/>
      <c r="C12" s="141"/>
      <c r="D12" s="18"/>
      <c r="E12" s="19">
        <f aca="true" t="shared" si="1" ref="E12:J12">E10</f>
        <v>300000</v>
      </c>
      <c r="F12" s="19">
        <f t="shared" si="1"/>
        <v>0</v>
      </c>
      <c r="G12" s="19">
        <f t="shared" si="1"/>
        <v>300000</v>
      </c>
      <c r="H12" s="19">
        <f t="shared" si="1"/>
        <v>300000</v>
      </c>
      <c r="I12" s="19">
        <f t="shared" si="1"/>
        <v>0</v>
      </c>
      <c r="J12" s="19">
        <f t="shared" si="1"/>
        <v>0</v>
      </c>
      <c r="K12" s="76"/>
    </row>
    <row r="13" spans="1:11" ht="15.75">
      <c r="A13" s="161" t="s">
        <v>36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3"/>
    </row>
    <row r="14" spans="1:11" ht="30">
      <c r="A14" s="109">
        <v>750</v>
      </c>
      <c r="B14" s="110"/>
      <c r="C14" s="110"/>
      <c r="D14" s="111" t="s">
        <v>34</v>
      </c>
      <c r="E14" s="64">
        <f aca="true" t="shared" si="2" ref="E14:J14">E15</f>
        <v>240000</v>
      </c>
      <c r="F14" s="64">
        <f t="shared" si="2"/>
        <v>0</v>
      </c>
      <c r="G14" s="64">
        <f t="shared" si="2"/>
        <v>240000</v>
      </c>
      <c r="H14" s="64">
        <f t="shared" si="2"/>
        <v>0</v>
      </c>
      <c r="I14" s="64">
        <f t="shared" si="2"/>
        <v>240000</v>
      </c>
      <c r="J14" s="64">
        <f t="shared" si="2"/>
        <v>0</v>
      </c>
      <c r="K14" s="110"/>
    </row>
    <row r="15" spans="1:11" s="53" customFormat="1" ht="45">
      <c r="A15" s="102"/>
      <c r="B15" s="103">
        <v>75075</v>
      </c>
      <c r="C15" s="41">
        <v>2480</v>
      </c>
      <c r="D15" s="105" t="s">
        <v>73</v>
      </c>
      <c r="E15" s="52">
        <v>240000</v>
      </c>
      <c r="F15" s="52">
        <v>0</v>
      </c>
      <c r="G15" s="52">
        <f>E15+F15</f>
        <v>240000</v>
      </c>
      <c r="H15" s="52">
        <v>0</v>
      </c>
      <c r="I15" s="52">
        <f>G15</f>
        <v>240000</v>
      </c>
      <c r="J15" s="52">
        <v>0</v>
      </c>
      <c r="K15" s="104" t="s">
        <v>21</v>
      </c>
    </row>
    <row r="16" spans="1:11" s="13" customFormat="1" ht="45">
      <c r="A16" s="20">
        <v>921</v>
      </c>
      <c r="B16" s="9"/>
      <c r="C16" s="9"/>
      <c r="D16" s="21" t="s">
        <v>19</v>
      </c>
      <c r="E16" s="12">
        <f>SUM(E17:E20)</f>
        <v>3298601</v>
      </c>
      <c r="F16" s="12">
        <f>SUM(F17:F20)</f>
        <v>4300</v>
      </c>
      <c r="G16" s="12">
        <f>SUM(G17:G20)</f>
        <v>3302901</v>
      </c>
      <c r="H16" s="12">
        <f>SUM(H17:H20)</f>
        <v>0</v>
      </c>
      <c r="I16" s="12">
        <f>SUM(I17:I20)</f>
        <v>3302901</v>
      </c>
      <c r="J16" s="12">
        <f>SUM(J18:J20)</f>
        <v>0</v>
      </c>
      <c r="K16" s="77"/>
    </row>
    <row r="17" spans="1:11" s="13" customFormat="1" ht="38.25">
      <c r="A17" s="106"/>
      <c r="B17" s="103">
        <v>92108</v>
      </c>
      <c r="C17" s="41">
        <v>2480</v>
      </c>
      <c r="D17" s="107" t="s">
        <v>75</v>
      </c>
      <c r="E17" s="52">
        <v>26500</v>
      </c>
      <c r="F17" s="52">
        <v>0</v>
      </c>
      <c r="G17" s="52">
        <f>E17+F17</f>
        <v>26500</v>
      </c>
      <c r="H17" s="52">
        <v>0</v>
      </c>
      <c r="I17" s="52">
        <f>G17</f>
        <v>26500</v>
      </c>
      <c r="J17" s="52">
        <v>0</v>
      </c>
      <c r="K17" s="94" t="s">
        <v>21</v>
      </c>
    </row>
    <row r="18" spans="1:11" ht="49.5" customHeight="1">
      <c r="A18" s="22"/>
      <c r="B18" s="23">
        <v>92109</v>
      </c>
      <c r="C18" s="15">
        <v>2480</v>
      </c>
      <c r="D18" s="24" t="s">
        <v>20</v>
      </c>
      <c r="E18" s="25">
        <v>2237101</v>
      </c>
      <c r="F18" s="25">
        <v>4300</v>
      </c>
      <c r="G18" s="52">
        <f>E18+F18</f>
        <v>2241401</v>
      </c>
      <c r="H18" s="25">
        <v>0</v>
      </c>
      <c r="I18" s="52">
        <f>G18</f>
        <v>2241401</v>
      </c>
      <c r="J18" s="25">
        <v>0</v>
      </c>
      <c r="K18" s="94" t="s">
        <v>21</v>
      </c>
    </row>
    <row r="19" spans="1:11" ht="44.25" customHeight="1">
      <c r="A19" s="22"/>
      <c r="B19" s="15">
        <v>92116</v>
      </c>
      <c r="C19" s="15">
        <v>2480</v>
      </c>
      <c r="D19" s="24" t="s">
        <v>22</v>
      </c>
      <c r="E19" s="25">
        <v>719000</v>
      </c>
      <c r="F19" s="25">
        <v>0</v>
      </c>
      <c r="G19" s="52">
        <f>E19+F19</f>
        <v>719000</v>
      </c>
      <c r="H19" s="25">
        <v>0</v>
      </c>
      <c r="I19" s="52">
        <f>G19</f>
        <v>719000</v>
      </c>
      <c r="J19" s="25">
        <v>0</v>
      </c>
      <c r="K19" s="94" t="s">
        <v>23</v>
      </c>
    </row>
    <row r="20" spans="1:11" ht="38.25">
      <c r="A20" s="22"/>
      <c r="B20" s="27">
        <v>92118</v>
      </c>
      <c r="C20" s="27">
        <v>2480</v>
      </c>
      <c r="D20" s="28" t="s">
        <v>24</v>
      </c>
      <c r="E20" s="29">
        <v>316000</v>
      </c>
      <c r="F20" s="25">
        <v>0</v>
      </c>
      <c r="G20" s="52">
        <f>E20+F20</f>
        <v>316000</v>
      </c>
      <c r="H20" s="25">
        <v>0</v>
      </c>
      <c r="I20" s="52">
        <f>G20</f>
        <v>316000</v>
      </c>
      <c r="J20" s="29">
        <v>0</v>
      </c>
      <c r="K20" s="93" t="s">
        <v>25</v>
      </c>
    </row>
    <row r="21" spans="1:11" s="32" customFormat="1" ht="15.75">
      <c r="A21" s="158" t="s">
        <v>15</v>
      </c>
      <c r="B21" s="159"/>
      <c r="C21" s="160"/>
      <c r="D21" s="30"/>
      <c r="E21" s="31">
        <f>E14+E16</f>
        <v>3538601</v>
      </c>
      <c r="F21" s="31">
        <f>F14+F16</f>
        <v>4300</v>
      </c>
      <c r="G21" s="31">
        <f>G14+G16</f>
        <v>3542901</v>
      </c>
      <c r="H21" s="31">
        <f>H14+H16</f>
        <v>0</v>
      </c>
      <c r="I21" s="31">
        <f>I14+I16</f>
        <v>3542901</v>
      </c>
      <c r="J21" s="31">
        <f>J16</f>
        <v>0</v>
      </c>
      <c r="K21" s="78"/>
    </row>
    <row r="22" spans="1:11" s="33" customFormat="1" ht="15.75">
      <c r="A22" s="129" t="s">
        <v>37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4"/>
    </row>
    <row r="23" spans="1:11" s="13" customFormat="1" ht="50.25" customHeight="1">
      <c r="A23" s="9">
        <v>754</v>
      </c>
      <c r="B23" s="9"/>
      <c r="C23" s="9"/>
      <c r="D23" s="34" t="s">
        <v>13</v>
      </c>
      <c r="E23" s="35">
        <f>SUM(E24:E26)</f>
        <v>17245</v>
      </c>
      <c r="F23" s="35">
        <f>SUM(F24:F26)</f>
        <v>0</v>
      </c>
      <c r="G23" s="35">
        <f>SUM(G24:G26)</f>
        <v>17245</v>
      </c>
      <c r="H23" s="35">
        <f>SUM(H24:H26)</f>
        <v>0</v>
      </c>
      <c r="I23" s="35">
        <f>SUM(I24:I26)</f>
        <v>0</v>
      </c>
      <c r="J23" s="35">
        <f>SUM(J24:J26)</f>
        <v>17245</v>
      </c>
      <c r="K23" s="110"/>
    </row>
    <row r="24" spans="1:11" ht="76.5">
      <c r="A24" s="36"/>
      <c r="B24" s="15">
        <v>75405</v>
      </c>
      <c r="C24" s="15">
        <v>2300</v>
      </c>
      <c r="D24" s="37" t="s">
        <v>89</v>
      </c>
      <c r="E24" s="38">
        <v>14000</v>
      </c>
      <c r="F24" s="39">
        <v>0</v>
      </c>
      <c r="G24" s="39">
        <f>E24+F24</f>
        <v>14000</v>
      </c>
      <c r="H24" s="39">
        <v>0</v>
      </c>
      <c r="I24" s="38">
        <v>0</v>
      </c>
      <c r="J24" s="39">
        <f>G24</f>
        <v>14000</v>
      </c>
      <c r="K24" s="95" t="s">
        <v>82</v>
      </c>
    </row>
    <row r="25" spans="1:11" ht="63.75">
      <c r="A25" s="27"/>
      <c r="B25" s="15">
        <v>75411</v>
      </c>
      <c r="C25" s="15">
        <v>2300</v>
      </c>
      <c r="D25" s="37" t="s">
        <v>67</v>
      </c>
      <c r="E25" s="38">
        <v>2000</v>
      </c>
      <c r="F25" s="39">
        <v>0</v>
      </c>
      <c r="G25" s="39">
        <f>E25+F25</f>
        <v>2000</v>
      </c>
      <c r="H25" s="39">
        <v>0</v>
      </c>
      <c r="I25" s="38">
        <v>0</v>
      </c>
      <c r="J25" s="39">
        <f>G25</f>
        <v>2000</v>
      </c>
      <c r="K25" s="95" t="s">
        <v>81</v>
      </c>
    </row>
    <row r="26" spans="1:11" ht="102">
      <c r="A26" s="40"/>
      <c r="B26" s="40">
        <v>75421</v>
      </c>
      <c r="C26" s="40">
        <v>2710</v>
      </c>
      <c r="D26" s="44" t="s">
        <v>14</v>
      </c>
      <c r="E26" s="38">
        <v>1245</v>
      </c>
      <c r="F26" s="39">
        <v>0</v>
      </c>
      <c r="G26" s="39">
        <f>E26+F26</f>
        <v>1245</v>
      </c>
      <c r="H26" s="39">
        <v>0</v>
      </c>
      <c r="I26" s="38">
        <v>0</v>
      </c>
      <c r="J26" s="39">
        <f>G26</f>
        <v>1245</v>
      </c>
      <c r="K26" s="95" t="s">
        <v>61</v>
      </c>
    </row>
    <row r="27" spans="1:11" s="13" customFormat="1" ht="30">
      <c r="A27" s="9">
        <v>801</v>
      </c>
      <c r="B27" s="9"/>
      <c r="C27" s="9"/>
      <c r="D27" s="34" t="s">
        <v>40</v>
      </c>
      <c r="E27" s="35">
        <f aca="true" t="shared" si="3" ref="E27:J27">E29+E28</f>
        <v>162968</v>
      </c>
      <c r="F27" s="35">
        <f t="shared" si="3"/>
        <v>0</v>
      </c>
      <c r="G27" s="35">
        <f t="shared" si="3"/>
        <v>162968</v>
      </c>
      <c r="H27" s="35">
        <f t="shared" si="3"/>
        <v>0</v>
      </c>
      <c r="I27" s="35">
        <f t="shared" si="3"/>
        <v>0</v>
      </c>
      <c r="J27" s="35">
        <f t="shared" si="3"/>
        <v>162968</v>
      </c>
      <c r="K27" s="79"/>
    </row>
    <row r="28" spans="1:11" s="53" customFormat="1" ht="88.5" customHeight="1">
      <c r="A28" s="86"/>
      <c r="B28" s="41">
        <v>80104</v>
      </c>
      <c r="C28" s="41">
        <v>2310</v>
      </c>
      <c r="D28" s="89" t="s">
        <v>41</v>
      </c>
      <c r="E28" s="42">
        <v>146968</v>
      </c>
      <c r="F28" s="43">
        <v>0</v>
      </c>
      <c r="G28" s="43">
        <f>E28+F28</f>
        <v>146968</v>
      </c>
      <c r="H28" s="43">
        <v>0</v>
      </c>
      <c r="I28" s="42">
        <v>0</v>
      </c>
      <c r="J28" s="43">
        <f>G28</f>
        <v>146968</v>
      </c>
      <c r="K28" s="119" t="s">
        <v>79</v>
      </c>
    </row>
    <row r="29" spans="1:11" ht="38.25">
      <c r="A29" s="40"/>
      <c r="B29" s="40">
        <v>80113</v>
      </c>
      <c r="C29" s="40">
        <v>2310</v>
      </c>
      <c r="D29" s="44" t="s">
        <v>53</v>
      </c>
      <c r="E29" s="45">
        <v>16000</v>
      </c>
      <c r="F29" s="45">
        <v>0</v>
      </c>
      <c r="G29" s="43">
        <f>E29+F29</f>
        <v>16000</v>
      </c>
      <c r="H29" s="45">
        <v>0</v>
      </c>
      <c r="I29" s="45">
        <v>0</v>
      </c>
      <c r="J29" s="43">
        <f>G29</f>
        <v>16000</v>
      </c>
      <c r="K29" s="97" t="s">
        <v>59</v>
      </c>
    </row>
    <row r="30" spans="1:11" s="33" customFormat="1" ht="15.75">
      <c r="A30" s="139" t="s">
        <v>15</v>
      </c>
      <c r="B30" s="140"/>
      <c r="C30" s="141"/>
      <c r="D30" s="46"/>
      <c r="E30" s="47">
        <f>E23+E27</f>
        <v>180213</v>
      </c>
      <c r="F30" s="47">
        <f>F23+F27</f>
        <v>0</v>
      </c>
      <c r="G30" s="47">
        <f>G23+G27</f>
        <v>180213</v>
      </c>
      <c r="H30" s="47">
        <f>H23+H27</f>
        <v>0</v>
      </c>
      <c r="I30" s="47">
        <f>I23+I27</f>
        <v>0</v>
      </c>
      <c r="J30" s="47">
        <f>J23+J27</f>
        <v>180213</v>
      </c>
      <c r="K30" s="80"/>
    </row>
    <row r="31" spans="1:13" s="33" customFormat="1" ht="15.75">
      <c r="A31" s="129" t="s">
        <v>46</v>
      </c>
      <c r="B31" s="130"/>
      <c r="C31" s="130"/>
      <c r="D31" s="131"/>
      <c r="E31" s="47">
        <f>E12+E21+E30</f>
        <v>4018814</v>
      </c>
      <c r="F31" s="47">
        <f>F12+F21+F30</f>
        <v>4300</v>
      </c>
      <c r="G31" s="47">
        <f>G12+G21+G30</f>
        <v>4023114</v>
      </c>
      <c r="H31" s="47">
        <f>H12+H21+H30</f>
        <v>300000</v>
      </c>
      <c r="I31" s="47">
        <f>I12+I21+I30</f>
        <v>3542901</v>
      </c>
      <c r="J31" s="47">
        <f>J12+J21+J30</f>
        <v>180213</v>
      </c>
      <c r="K31" s="81"/>
      <c r="M31" s="125">
        <f>G31-H31-I31-J31</f>
        <v>0</v>
      </c>
    </row>
    <row r="32" spans="1:11" ht="15.75">
      <c r="A32" s="135" t="s">
        <v>11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4"/>
    </row>
    <row r="33" spans="1:11" ht="15.75">
      <c r="A33" s="129" t="s">
        <v>12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4"/>
    </row>
    <row r="34" spans="1:11" ht="15">
      <c r="A34" s="115">
        <v>630</v>
      </c>
      <c r="B34" s="110"/>
      <c r="C34" s="110"/>
      <c r="D34" s="110" t="s">
        <v>84</v>
      </c>
      <c r="E34" s="64">
        <f aca="true" t="shared" si="4" ref="E34:J34">E35</f>
        <v>3000</v>
      </c>
      <c r="F34" s="64">
        <f t="shared" si="4"/>
        <v>0</v>
      </c>
      <c r="G34" s="64">
        <f t="shared" si="4"/>
        <v>3000</v>
      </c>
      <c r="H34" s="64">
        <f t="shared" si="4"/>
        <v>0</v>
      </c>
      <c r="I34" s="64">
        <f t="shared" si="4"/>
        <v>0</v>
      </c>
      <c r="J34" s="64">
        <f t="shared" si="4"/>
        <v>3000</v>
      </c>
      <c r="K34" s="110"/>
    </row>
    <row r="35" spans="1:11" ht="45">
      <c r="A35" s="113"/>
      <c r="B35" s="114">
        <v>63003</v>
      </c>
      <c r="C35" s="114">
        <v>2360</v>
      </c>
      <c r="D35" s="116" t="s">
        <v>85</v>
      </c>
      <c r="E35" s="25">
        <v>3000</v>
      </c>
      <c r="F35" s="25">
        <v>0</v>
      </c>
      <c r="G35" s="25">
        <f>E35+F35</f>
        <v>3000</v>
      </c>
      <c r="H35" s="25">
        <v>0</v>
      </c>
      <c r="I35" s="25">
        <v>0</v>
      </c>
      <c r="J35" s="25">
        <f>G35</f>
        <v>3000</v>
      </c>
      <c r="K35" s="117" t="s">
        <v>83</v>
      </c>
    </row>
    <row r="36" spans="1:11" ht="45">
      <c r="A36" s="9">
        <v>754</v>
      </c>
      <c r="B36" s="9"/>
      <c r="C36" s="10"/>
      <c r="D36" s="120" t="s">
        <v>13</v>
      </c>
      <c r="E36" s="64">
        <f aca="true" t="shared" si="5" ref="E36:J36">E37</f>
        <v>4000</v>
      </c>
      <c r="F36" s="64">
        <f t="shared" si="5"/>
        <v>0</v>
      </c>
      <c r="G36" s="64">
        <f t="shared" si="5"/>
        <v>4000</v>
      </c>
      <c r="H36" s="64">
        <f t="shared" si="5"/>
        <v>0</v>
      </c>
      <c r="I36" s="64">
        <f t="shared" si="5"/>
        <v>0</v>
      </c>
      <c r="J36" s="64">
        <f t="shared" si="5"/>
        <v>4000</v>
      </c>
      <c r="K36" s="75"/>
    </row>
    <row r="37" spans="1:11" ht="30">
      <c r="A37" s="54"/>
      <c r="B37" s="15">
        <v>75412</v>
      </c>
      <c r="C37" s="55">
        <v>2820</v>
      </c>
      <c r="D37" s="16" t="s">
        <v>68</v>
      </c>
      <c r="E37" s="25">
        <v>4000</v>
      </c>
      <c r="F37" s="25">
        <v>0</v>
      </c>
      <c r="G37" s="25">
        <f>E37+F37</f>
        <v>4000</v>
      </c>
      <c r="H37" s="25">
        <v>0</v>
      </c>
      <c r="I37" s="26">
        <v>0</v>
      </c>
      <c r="J37" s="25">
        <f>G37</f>
        <v>4000</v>
      </c>
      <c r="K37" s="94" t="s">
        <v>69</v>
      </c>
    </row>
    <row r="38" spans="1:11" s="13" customFormat="1" ht="30">
      <c r="A38" s="9">
        <v>801</v>
      </c>
      <c r="B38" s="9"/>
      <c r="C38" s="9"/>
      <c r="D38" s="34" t="s">
        <v>26</v>
      </c>
      <c r="E38" s="35">
        <f aca="true" t="shared" si="6" ref="E38:J38">SUM(E39:E58)</f>
        <v>5561205</v>
      </c>
      <c r="F38" s="35">
        <f t="shared" si="6"/>
        <v>0</v>
      </c>
      <c r="G38" s="35">
        <f t="shared" si="6"/>
        <v>5561205</v>
      </c>
      <c r="H38" s="35">
        <f t="shared" si="6"/>
        <v>0</v>
      </c>
      <c r="I38" s="35">
        <f t="shared" si="6"/>
        <v>5561205</v>
      </c>
      <c r="J38" s="35">
        <f t="shared" si="6"/>
        <v>0</v>
      </c>
      <c r="K38" s="79"/>
    </row>
    <row r="39" spans="1:11" ht="63.75">
      <c r="A39" s="27"/>
      <c r="B39" s="15">
        <v>80101</v>
      </c>
      <c r="C39" s="15">
        <v>2540</v>
      </c>
      <c r="D39" s="37" t="s">
        <v>27</v>
      </c>
      <c r="E39" s="38">
        <v>256333</v>
      </c>
      <c r="F39" s="38">
        <v>0</v>
      </c>
      <c r="G39" s="38">
        <f>E39+F39</f>
        <v>256333</v>
      </c>
      <c r="H39" s="38">
        <v>0</v>
      </c>
      <c r="I39" s="38">
        <f>G39</f>
        <v>256333</v>
      </c>
      <c r="J39" s="39">
        <v>0</v>
      </c>
      <c r="K39" s="97" t="s">
        <v>54</v>
      </c>
    </row>
    <row r="40" spans="1:11" ht="51">
      <c r="A40" s="27"/>
      <c r="B40" s="15">
        <v>80101</v>
      </c>
      <c r="C40" s="15">
        <v>2590</v>
      </c>
      <c r="D40" s="37" t="s">
        <v>27</v>
      </c>
      <c r="E40" s="38">
        <v>667059</v>
      </c>
      <c r="F40" s="38">
        <v>0</v>
      </c>
      <c r="G40" s="38">
        <f aca="true" t="shared" si="7" ref="G40:G57">E40+F40</f>
        <v>667059</v>
      </c>
      <c r="H40" s="38">
        <v>0</v>
      </c>
      <c r="I40" s="38">
        <f aca="true" t="shared" si="8" ref="I40:I57">G40</f>
        <v>667059</v>
      </c>
      <c r="J40" s="56">
        <v>0</v>
      </c>
      <c r="K40" s="97" t="s">
        <v>55</v>
      </c>
    </row>
    <row r="41" spans="1:11" ht="76.5">
      <c r="A41" s="27"/>
      <c r="B41" s="15">
        <v>80101</v>
      </c>
      <c r="C41" s="15">
        <v>2590</v>
      </c>
      <c r="D41" s="37" t="s">
        <v>27</v>
      </c>
      <c r="E41" s="38">
        <v>533868</v>
      </c>
      <c r="F41" s="38">
        <v>0</v>
      </c>
      <c r="G41" s="38">
        <f t="shared" si="7"/>
        <v>533868</v>
      </c>
      <c r="H41" s="38">
        <v>0</v>
      </c>
      <c r="I41" s="38">
        <f t="shared" si="8"/>
        <v>533868</v>
      </c>
      <c r="J41" s="39">
        <v>0</v>
      </c>
      <c r="K41" s="97" t="s">
        <v>48</v>
      </c>
    </row>
    <row r="42" spans="1:11" ht="76.5">
      <c r="A42" s="27"/>
      <c r="B42" s="40">
        <v>80101</v>
      </c>
      <c r="C42" s="40">
        <v>2590</v>
      </c>
      <c r="D42" s="44" t="s">
        <v>27</v>
      </c>
      <c r="E42" s="45">
        <v>928930</v>
      </c>
      <c r="F42" s="45">
        <v>0</v>
      </c>
      <c r="G42" s="38">
        <f t="shared" si="7"/>
        <v>928930</v>
      </c>
      <c r="H42" s="38">
        <v>0</v>
      </c>
      <c r="I42" s="38">
        <f t="shared" si="8"/>
        <v>928930</v>
      </c>
      <c r="J42" s="57">
        <v>0</v>
      </c>
      <c r="K42" s="96" t="s">
        <v>49</v>
      </c>
    </row>
    <row r="43" spans="1:11" ht="68.25" customHeight="1">
      <c r="A43" s="27"/>
      <c r="B43" s="40">
        <v>80101</v>
      </c>
      <c r="C43" s="40">
        <v>2590</v>
      </c>
      <c r="D43" s="44" t="s">
        <v>27</v>
      </c>
      <c r="E43" s="45">
        <v>469804</v>
      </c>
      <c r="F43" s="45">
        <v>0</v>
      </c>
      <c r="G43" s="38">
        <f t="shared" si="7"/>
        <v>469804</v>
      </c>
      <c r="H43" s="45">
        <v>0</v>
      </c>
      <c r="I43" s="38">
        <f t="shared" si="8"/>
        <v>469804</v>
      </c>
      <c r="J43" s="57">
        <v>0</v>
      </c>
      <c r="K43" s="96" t="s">
        <v>39</v>
      </c>
    </row>
    <row r="44" spans="1:13" ht="63.75">
      <c r="A44" s="27"/>
      <c r="B44" s="40">
        <v>80103</v>
      </c>
      <c r="C44" s="40">
        <v>2540</v>
      </c>
      <c r="D44" s="44" t="s">
        <v>28</v>
      </c>
      <c r="E44" s="45">
        <v>38498</v>
      </c>
      <c r="F44" s="45">
        <v>0</v>
      </c>
      <c r="G44" s="38">
        <f t="shared" si="7"/>
        <v>38498</v>
      </c>
      <c r="H44" s="38">
        <v>0</v>
      </c>
      <c r="I44" s="38">
        <f t="shared" si="8"/>
        <v>38498</v>
      </c>
      <c r="J44" s="57">
        <v>0</v>
      </c>
      <c r="K44" s="97" t="s">
        <v>29</v>
      </c>
      <c r="M44" s="60"/>
    </row>
    <row r="45" spans="1:11" ht="63.75">
      <c r="A45" s="27"/>
      <c r="B45" s="40">
        <v>80103</v>
      </c>
      <c r="C45" s="40">
        <v>2590</v>
      </c>
      <c r="D45" s="44" t="s">
        <v>28</v>
      </c>
      <c r="E45" s="45">
        <v>142584</v>
      </c>
      <c r="F45" s="45">
        <v>0</v>
      </c>
      <c r="G45" s="38">
        <f t="shared" si="7"/>
        <v>142584</v>
      </c>
      <c r="H45" s="45">
        <v>0</v>
      </c>
      <c r="I45" s="38">
        <f t="shared" si="8"/>
        <v>142584</v>
      </c>
      <c r="J45" s="45">
        <v>0</v>
      </c>
      <c r="K45" s="98" t="s">
        <v>65</v>
      </c>
    </row>
    <row r="46" spans="1:11" ht="63.75">
      <c r="A46" s="40"/>
      <c r="B46" s="40">
        <v>80103</v>
      </c>
      <c r="C46" s="112">
        <v>2590</v>
      </c>
      <c r="D46" s="44" t="s">
        <v>28</v>
      </c>
      <c r="E46" s="38">
        <v>78623</v>
      </c>
      <c r="F46" s="38">
        <v>0</v>
      </c>
      <c r="G46" s="38">
        <f t="shared" si="7"/>
        <v>78623</v>
      </c>
      <c r="H46" s="38">
        <v>0</v>
      </c>
      <c r="I46" s="38">
        <f t="shared" si="8"/>
        <v>78623</v>
      </c>
      <c r="J46" s="56">
        <v>0</v>
      </c>
      <c r="K46" s="97" t="s">
        <v>44</v>
      </c>
    </row>
    <row r="47" spans="1:11" ht="63.75">
      <c r="A47" s="27"/>
      <c r="B47" s="40">
        <v>80103</v>
      </c>
      <c r="C47" s="62">
        <v>2590</v>
      </c>
      <c r="D47" s="37" t="s">
        <v>28</v>
      </c>
      <c r="E47" s="38">
        <v>57034</v>
      </c>
      <c r="F47" s="38">
        <v>0</v>
      </c>
      <c r="G47" s="38">
        <f t="shared" si="7"/>
        <v>57034</v>
      </c>
      <c r="H47" s="38">
        <v>0</v>
      </c>
      <c r="I47" s="38">
        <f t="shared" si="8"/>
        <v>57034</v>
      </c>
      <c r="J47" s="61">
        <v>0</v>
      </c>
      <c r="K47" s="97" t="s">
        <v>51</v>
      </c>
    </row>
    <row r="48" spans="1:11" ht="76.5">
      <c r="A48" s="27"/>
      <c r="B48" s="15">
        <v>80103</v>
      </c>
      <c r="C48" s="55">
        <v>2590</v>
      </c>
      <c r="D48" s="37" t="s">
        <v>28</v>
      </c>
      <c r="E48" s="38">
        <v>91254</v>
      </c>
      <c r="F48" s="38">
        <v>0</v>
      </c>
      <c r="G48" s="38">
        <f t="shared" si="7"/>
        <v>91254</v>
      </c>
      <c r="H48" s="38">
        <v>0</v>
      </c>
      <c r="I48" s="38">
        <f t="shared" si="8"/>
        <v>91254</v>
      </c>
      <c r="J48" s="61">
        <v>0</v>
      </c>
      <c r="K48" s="97" t="s">
        <v>52</v>
      </c>
    </row>
    <row r="49" spans="1:11" ht="63.75">
      <c r="A49" s="27"/>
      <c r="B49" s="40">
        <v>80104</v>
      </c>
      <c r="C49" s="62">
        <v>2540</v>
      </c>
      <c r="D49" s="44" t="s">
        <v>41</v>
      </c>
      <c r="E49" s="45">
        <v>15000</v>
      </c>
      <c r="F49" s="45">
        <v>0</v>
      </c>
      <c r="G49" s="38">
        <f t="shared" si="7"/>
        <v>15000</v>
      </c>
      <c r="H49" s="45">
        <v>0</v>
      </c>
      <c r="I49" s="38">
        <f t="shared" si="8"/>
        <v>15000</v>
      </c>
      <c r="J49" s="63">
        <v>0</v>
      </c>
      <c r="K49" s="96" t="s">
        <v>90</v>
      </c>
    </row>
    <row r="50" spans="1:11" ht="81" customHeight="1">
      <c r="A50" s="27"/>
      <c r="B50" s="40">
        <v>80106</v>
      </c>
      <c r="C50" s="62">
        <v>2540</v>
      </c>
      <c r="D50" s="44" t="s">
        <v>63</v>
      </c>
      <c r="E50" s="45">
        <v>52587</v>
      </c>
      <c r="F50" s="45">
        <v>0</v>
      </c>
      <c r="G50" s="38">
        <f t="shared" si="7"/>
        <v>52587</v>
      </c>
      <c r="H50" s="45">
        <v>0</v>
      </c>
      <c r="I50" s="38">
        <f t="shared" si="8"/>
        <v>52587</v>
      </c>
      <c r="J50" s="63">
        <v>0</v>
      </c>
      <c r="K50" s="96" t="s">
        <v>42</v>
      </c>
    </row>
    <row r="51" spans="1:11" ht="102">
      <c r="A51" s="27"/>
      <c r="B51" s="15">
        <v>80106</v>
      </c>
      <c r="C51" s="55">
        <v>2540</v>
      </c>
      <c r="D51" s="44" t="s">
        <v>63</v>
      </c>
      <c r="E51" s="38">
        <v>37863</v>
      </c>
      <c r="F51" s="38">
        <v>0</v>
      </c>
      <c r="G51" s="38">
        <f t="shared" si="7"/>
        <v>37863</v>
      </c>
      <c r="H51" s="38">
        <v>0</v>
      </c>
      <c r="I51" s="38">
        <f t="shared" si="8"/>
        <v>37863</v>
      </c>
      <c r="J51" s="61">
        <v>0</v>
      </c>
      <c r="K51" s="97" t="s">
        <v>64</v>
      </c>
    </row>
    <row r="52" spans="1:11" ht="89.25">
      <c r="A52" s="27"/>
      <c r="B52" s="40">
        <v>80106</v>
      </c>
      <c r="C52" s="112">
        <v>2540</v>
      </c>
      <c r="D52" s="44" t="s">
        <v>63</v>
      </c>
      <c r="E52" s="45">
        <v>31553</v>
      </c>
      <c r="F52" s="45">
        <v>0</v>
      </c>
      <c r="G52" s="38">
        <f t="shared" si="7"/>
        <v>31553</v>
      </c>
      <c r="H52" s="38">
        <v>0</v>
      </c>
      <c r="I52" s="38">
        <f t="shared" si="8"/>
        <v>31553</v>
      </c>
      <c r="J52" s="63">
        <v>0</v>
      </c>
      <c r="K52" s="96" t="s">
        <v>43</v>
      </c>
    </row>
    <row r="53" spans="1:11" ht="51">
      <c r="A53" s="40"/>
      <c r="B53" s="87">
        <v>80110</v>
      </c>
      <c r="C53" s="88">
        <v>2540</v>
      </c>
      <c r="D53" s="89" t="s">
        <v>50</v>
      </c>
      <c r="E53" s="90">
        <v>66946</v>
      </c>
      <c r="F53" s="124">
        <v>0</v>
      </c>
      <c r="G53" s="38">
        <f t="shared" si="7"/>
        <v>66946</v>
      </c>
      <c r="H53" s="43">
        <v>0</v>
      </c>
      <c r="I53" s="38">
        <f t="shared" si="8"/>
        <v>66946</v>
      </c>
      <c r="J53" s="91">
        <v>0</v>
      </c>
      <c r="K53" s="99" t="s">
        <v>66</v>
      </c>
    </row>
    <row r="54" spans="1:11" ht="201.75" customHeight="1">
      <c r="A54" s="27"/>
      <c r="B54" s="87">
        <v>80149</v>
      </c>
      <c r="C54" s="88">
        <v>2590</v>
      </c>
      <c r="D54" s="89" t="s">
        <v>71</v>
      </c>
      <c r="E54" s="90">
        <v>224799</v>
      </c>
      <c r="F54" s="124">
        <v>0</v>
      </c>
      <c r="G54" s="38">
        <f t="shared" si="7"/>
        <v>224799</v>
      </c>
      <c r="H54" s="43">
        <v>0</v>
      </c>
      <c r="I54" s="38">
        <f t="shared" si="8"/>
        <v>224799</v>
      </c>
      <c r="J54" s="91">
        <v>0</v>
      </c>
      <c r="K54" s="97" t="s">
        <v>55</v>
      </c>
    </row>
    <row r="55" spans="1:11" ht="201.75" customHeight="1">
      <c r="A55" s="40"/>
      <c r="B55" s="87">
        <v>80149</v>
      </c>
      <c r="C55" s="164">
        <v>2590</v>
      </c>
      <c r="D55" s="89" t="s">
        <v>71</v>
      </c>
      <c r="E55" s="90">
        <v>12631</v>
      </c>
      <c r="F55" s="124">
        <v>0</v>
      </c>
      <c r="G55" s="38">
        <f t="shared" si="7"/>
        <v>12631</v>
      </c>
      <c r="H55" s="43">
        <v>0</v>
      </c>
      <c r="I55" s="38">
        <f t="shared" si="8"/>
        <v>12631</v>
      </c>
      <c r="J55" s="91">
        <v>0</v>
      </c>
      <c r="K55" s="96" t="s">
        <v>49</v>
      </c>
    </row>
    <row r="56" spans="1:11" ht="225">
      <c r="A56" s="27"/>
      <c r="B56" s="87">
        <v>80150</v>
      </c>
      <c r="C56" s="88">
        <v>2590</v>
      </c>
      <c r="D56" s="89" t="s">
        <v>71</v>
      </c>
      <c r="E56" s="90">
        <v>15893</v>
      </c>
      <c r="F56" s="124">
        <v>0</v>
      </c>
      <c r="G56" s="38">
        <f t="shared" si="7"/>
        <v>15893</v>
      </c>
      <c r="H56" s="43">
        <v>0</v>
      </c>
      <c r="I56" s="38">
        <f t="shared" si="8"/>
        <v>15893</v>
      </c>
      <c r="J56" s="91">
        <v>0</v>
      </c>
      <c r="K56" s="97" t="s">
        <v>52</v>
      </c>
    </row>
    <row r="57" spans="1:11" ht="237" customHeight="1">
      <c r="A57" s="40"/>
      <c r="B57" s="41">
        <v>80150</v>
      </c>
      <c r="C57" s="50">
        <v>2590</v>
      </c>
      <c r="D57" s="118" t="s">
        <v>72</v>
      </c>
      <c r="E57" s="90">
        <v>1733998</v>
      </c>
      <c r="F57" s="124">
        <v>0</v>
      </c>
      <c r="G57" s="38">
        <f t="shared" si="7"/>
        <v>1733998</v>
      </c>
      <c r="H57" s="43">
        <v>0</v>
      </c>
      <c r="I57" s="38">
        <f t="shared" si="8"/>
        <v>1733998</v>
      </c>
      <c r="J57" s="91">
        <v>0</v>
      </c>
      <c r="K57" s="97" t="s">
        <v>55</v>
      </c>
    </row>
    <row r="58" spans="1:17" ht="237" customHeight="1">
      <c r="A58" s="27"/>
      <c r="B58" s="87">
        <v>80150</v>
      </c>
      <c r="C58" s="88">
        <v>2590</v>
      </c>
      <c r="D58" s="89" t="s">
        <v>99</v>
      </c>
      <c r="E58" s="90">
        <v>105948</v>
      </c>
      <c r="F58" s="124">
        <v>0</v>
      </c>
      <c r="G58" s="124">
        <f>E58+F58</f>
        <v>105948</v>
      </c>
      <c r="H58" s="43">
        <v>0</v>
      </c>
      <c r="I58" s="42">
        <f>G58</f>
        <v>105948</v>
      </c>
      <c r="J58" s="91">
        <v>0</v>
      </c>
      <c r="K58" s="97" t="s">
        <v>48</v>
      </c>
      <c r="Q58" s="89"/>
    </row>
    <row r="59" spans="1:11" s="13" customFormat="1" ht="27" customHeight="1">
      <c r="A59" s="9">
        <v>851</v>
      </c>
      <c r="B59" s="9"/>
      <c r="C59" s="10"/>
      <c r="D59" s="49" t="s">
        <v>17</v>
      </c>
      <c r="E59" s="64">
        <f aca="true" t="shared" si="9" ref="E59:J59">E60+E61+E62</f>
        <v>76000</v>
      </c>
      <c r="F59" s="64">
        <f t="shared" si="9"/>
        <v>0</v>
      </c>
      <c r="G59" s="64">
        <f t="shared" si="9"/>
        <v>76000</v>
      </c>
      <c r="H59" s="64">
        <f t="shared" si="9"/>
        <v>0</v>
      </c>
      <c r="I59" s="64">
        <f t="shared" si="9"/>
        <v>0</v>
      </c>
      <c r="J59" s="64">
        <f t="shared" si="9"/>
        <v>76000</v>
      </c>
      <c r="K59" s="82"/>
    </row>
    <row r="60" spans="1:11" ht="63.75">
      <c r="A60" s="36"/>
      <c r="B60" s="15">
        <v>85149</v>
      </c>
      <c r="C60" s="15">
        <v>2360</v>
      </c>
      <c r="D60" s="16" t="s">
        <v>30</v>
      </c>
      <c r="E60" s="25">
        <v>16000</v>
      </c>
      <c r="F60" s="17">
        <v>0</v>
      </c>
      <c r="G60" s="17">
        <f>E60+F60</f>
        <v>16000</v>
      </c>
      <c r="H60" s="7">
        <v>0</v>
      </c>
      <c r="I60" s="6">
        <v>0</v>
      </c>
      <c r="J60" s="25">
        <f>G60</f>
        <v>16000</v>
      </c>
      <c r="K60" s="94" t="s">
        <v>56</v>
      </c>
    </row>
    <row r="61" spans="1:11" ht="51">
      <c r="A61" s="27"/>
      <c r="B61" s="15">
        <v>85149</v>
      </c>
      <c r="C61" s="15">
        <v>2360</v>
      </c>
      <c r="D61" s="16" t="s">
        <v>30</v>
      </c>
      <c r="E61" s="25">
        <v>44000</v>
      </c>
      <c r="F61" s="25">
        <v>0</v>
      </c>
      <c r="G61" s="17">
        <f>E61+F61</f>
        <v>44000</v>
      </c>
      <c r="H61" s="114">
        <v>0</v>
      </c>
      <c r="I61" s="114">
        <v>0</v>
      </c>
      <c r="J61" s="25">
        <f>G61</f>
        <v>44000</v>
      </c>
      <c r="K61" s="97" t="s">
        <v>62</v>
      </c>
    </row>
    <row r="62" spans="1:11" ht="51">
      <c r="A62" s="27"/>
      <c r="B62" s="15">
        <v>85154</v>
      </c>
      <c r="C62" s="55">
        <v>2820</v>
      </c>
      <c r="D62" s="16" t="s">
        <v>18</v>
      </c>
      <c r="E62" s="25">
        <v>16000</v>
      </c>
      <c r="F62" s="25">
        <v>0</v>
      </c>
      <c r="G62" s="17">
        <f>E62+F62</f>
        <v>16000</v>
      </c>
      <c r="H62" s="114"/>
      <c r="I62" s="114"/>
      <c r="J62" s="25">
        <f>G62</f>
        <v>16000</v>
      </c>
      <c r="K62" s="98" t="s">
        <v>88</v>
      </c>
    </row>
    <row r="63" spans="1:11" s="13" customFormat="1" ht="22.5" customHeight="1">
      <c r="A63" s="9">
        <v>852</v>
      </c>
      <c r="B63" s="9"/>
      <c r="C63" s="48"/>
      <c r="D63" s="49" t="s">
        <v>31</v>
      </c>
      <c r="E63" s="64">
        <f aca="true" t="shared" si="10" ref="E63:J63">E64</f>
        <v>20000</v>
      </c>
      <c r="F63" s="64">
        <f t="shared" si="10"/>
        <v>0</v>
      </c>
      <c r="G63" s="64">
        <f t="shared" si="10"/>
        <v>20000</v>
      </c>
      <c r="H63" s="64">
        <f t="shared" si="10"/>
        <v>0</v>
      </c>
      <c r="I63" s="64">
        <f t="shared" si="10"/>
        <v>0</v>
      </c>
      <c r="J63" s="64">
        <f t="shared" si="10"/>
        <v>20000</v>
      </c>
      <c r="K63" s="64"/>
    </row>
    <row r="64" spans="1:11" s="13" customFormat="1" ht="51">
      <c r="A64" s="86"/>
      <c r="B64" s="41">
        <v>85295</v>
      </c>
      <c r="C64" s="50">
        <v>2360</v>
      </c>
      <c r="D64" s="37" t="s">
        <v>16</v>
      </c>
      <c r="E64" s="52">
        <v>20000</v>
      </c>
      <c r="F64" s="52">
        <v>0</v>
      </c>
      <c r="G64" s="52">
        <f>E64+F64</f>
        <v>20000</v>
      </c>
      <c r="H64" s="51"/>
      <c r="I64" s="52"/>
      <c r="J64" s="92">
        <f>G64</f>
        <v>20000</v>
      </c>
      <c r="K64" s="100" t="s">
        <v>70</v>
      </c>
    </row>
    <row r="65" spans="1:11" s="13" customFormat="1" ht="30">
      <c r="A65" s="9">
        <v>854</v>
      </c>
      <c r="B65" s="9"/>
      <c r="C65" s="10"/>
      <c r="D65" s="34" t="s">
        <v>76</v>
      </c>
      <c r="E65" s="64">
        <f aca="true" t="shared" si="11" ref="E65:J65">E66</f>
        <v>52427</v>
      </c>
      <c r="F65" s="64">
        <f t="shared" si="11"/>
        <v>0</v>
      </c>
      <c r="G65" s="64">
        <f t="shared" si="11"/>
        <v>52427</v>
      </c>
      <c r="H65" s="64">
        <f t="shared" si="11"/>
        <v>0</v>
      </c>
      <c r="I65" s="64">
        <f t="shared" si="11"/>
        <v>52427</v>
      </c>
      <c r="J65" s="64">
        <f t="shared" si="11"/>
        <v>0</v>
      </c>
      <c r="K65" s="108"/>
    </row>
    <row r="66" spans="1:11" s="13" customFormat="1" ht="89.25">
      <c r="A66" s="86"/>
      <c r="B66" s="41">
        <v>85404</v>
      </c>
      <c r="C66" s="50">
        <v>2590</v>
      </c>
      <c r="D66" s="37" t="s">
        <v>77</v>
      </c>
      <c r="E66" s="52">
        <v>52427</v>
      </c>
      <c r="F66" s="52">
        <v>0</v>
      </c>
      <c r="G66" s="52">
        <f>E66+F66</f>
        <v>52427</v>
      </c>
      <c r="H66" s="51">
        <v>0</v>
      </c>
      <c r="I66" s="52">
        <f>G66</f>
        <v>52427</v>
      </c>
      <c r="J66" s="92">
        <v>0</v>
      </c>
      <c r="K66" s="100" t="s">
        <v>78</v>
      </c>
    </row>
    <row r="67" spans="1:11" s="13" customFormat="1" ht="45">
      <c r="A67" s="9">
        <v>921</v>
      </c>
      <c r="B67" s="9"/>
      <c r="C67" s="9"/>
      <c r="D67" s="34" t="s">
        <v>19</v>
      </c>
      <c r="E67" s="35">
        <f aca="true" t="shared" si="12" ref="E67:J67">E68+E69+E70</f>
        <v>395000</v>
      </c>
      <c r="F67" s="35">
        <f t="shared" si="12"/>
        <v>0</v>
      </c>
      <c r="G67" s="35">
        <f t="shared" si="12"/>
        <v>395000</v>
      </c>
      <c r="H67" s="35">
        <f t="shared" si="12"/>
        <v>0</v>
      </c>
      <c r="I67" s="35">
        <f t="shared" si="12"/>
        <v>0</v>
      </c>
      <c r="J67" s="35">
        <f t="shared" si="12"/>
        <v>395000</v>
      </c>
      <c r="K67" s="101"/>
    </row>
    <row r="68" spans="1:11" s="13" customFormat="1" ht="75" customHeight="1">
      <c r="A68" s="121"/>
      <c r="B68" s="41">
        <v>92105</v>
      </c>
      <c r="C68" s="41">
        <v>2360</v>
      </c>
      <c r="D68" s="118" t="s">
        <v>74</v>
      </c>
      <c r="E68" s="42">
        <v>10000</v>
      </c>
      <c r="F68" s="42">
        <v>0</v>
      </c>
      <c r="G68" s="42">
        <f>E68+F68</f>
        <v>10000</v>
      </c>
      <c r="H68" s="42"/>
      <c r="I68" s="42"/>
      <c r="J68" s="42">
        <f>G68</f>
        <v>10000</v>
      </c>
      <c r="K68" s="119" t="s">
        <v>86</v>
      </c>
    </row>
    <row r="69" spans="1:11" s="13" customFormat="1" ht="42" customHeight="1">
      <c r="A69" s="86"/>
      <c r="B69" s="41">
        <v>92105</v>
      </c>
      <c r="C69" s="41">
        <v>2820</v>
      </c>
      <c r="D69" s="118" t="s">
        <v>74</v>
      </c>
      <c r="E69" s="42">
        <v>15000</v>
      </c>
      <c r="F69" s="42">
        <v>0</v>
      </c>
      <c r="G69" s="42">
        <f>E69+F69</f>
        <v>15000</v>
      </c>
      <c r="H69" s="42"/>
      <c r="I69" s="42"/>
      <c r="J69" s="42">
        <f>G69</f>
        <v>15000</v>
      </c>
      <c r="K69" s="119" t="s">
        <v>87</v>
      </c>
    </row>
    <row r="70" spans="1:11" ht="63.75">
      <c r="A70" s="27"/>
      <c r="B70" s="40">
        <v>92120</v>
      </c>
      <c r="C70" s="27">
        <v>2720</v>
      </c>
      <c r="D70" s="58" t="s">
        <v>45</v>
      </c>
      <c r="E70" s="59">
        <v>370000</v>
      </c>
      <c r="F70" s="59">
        <v>0</v>
      </c>
      <c r="G70" s="42">
        <f>E70+F70</f>
        <v>370000</v>
      </c>
      <c r="H70" s="45">
        <v>0</v>
      </c>
      <c r="I70" s="59">
        <v>0</v>
      </c>
      <c r="J70" s="42">
        <f>G70</f>
        <v>370000</v>
      </c>
      <c r="K70" s="96" t="s">
        <v>57</v>
      </c>
    </row>
    <row r="71" spans="1:11" s="13" customFormat="1" ht="30">
      <c r="A71" s="9">
        <v>926</v>
      </c>
      <c r="B71" s="9"/>
      <c r="C71" s="9"/>
      <c r="D71" s="34" t="s">
        <v>32</v>
      </c>
      <c r="E71" s="35">
        <f aca="true" t="shared" si="13" ref="E71:J71">E72</f>
        <v>280000</v>
      </c>
      <c r="F71" s="35">
        <f t="shared" si="13"/>
        <v>0</v>
      </c>
      <c r="G71" s="35">
        <f t="shared" si="13"/>
        <v>280000</v>
      </c>
      <c r="H71" s="35">
        <f t="shared" si="13"/>
        <v>0</v>
      </c>
      <c r="I71" s="35">
        <f t="shared" si="13"/>
        <v>0</v>
      </c>
      <c r="J71" s="35">
        <f t="shared" si="13"/>
        <v>280000</v>
      </c>
      <c r="K71" s="101"/>
    </row>
    <row r="72" spans="1:11" ht="89.25">
      <c r="A72" s="15"/>
      <c r="B72" s="15">
        <v>92605</v>
      </c>
      <c r="C72" s="15">
        <v>2360</v>
      </c>
      <c r="D72" s="37" t="s">
        <v>33</v>
      </c>
      <c r="E72" s="38">
        <v>280000</v>
      </c>
      <c r="F72" s="38">
        <v>0</v>
      </c>
      <c r="G72" s="38">
        <f>E72+F72</f>
        <v>280000</v>
      </c>
      <c r="H72" s="38">
        <v>0</v>
      </c>
      <c r="I72" s="38">
        <v>0</v>
      </c>
      <c r="J72" s="42">
        <f>G72</f>
        <v>280000</v>
      </c>
      <c r="K72" s="96" t="s">
        <v>58</v>
      </c>
    </row>
    <row r="73" spans="1:11" s="67" customFormat="1" ht="15.75">
      <c r="A73" s="158" t="s">
        <v>15</v>
      </c>
      <c r="B73" s="159"/>
      <c r="C73" s="160"/>
      <c r="D73" s="65"/>
      <c r="E73" s="66">
        <f aca="true" t="shared" si="14" ref="E73:J73">E38+E59+E63+E65+E67+E71+E36+E34</f>
        <v>6391632</v>
      </c>
      <c r="F73" s="66">
        <f t="shared" si="14"/>
        <v>0</v>
      </c>
      <c r="G73" s="66">
        <f t="shared" si="14"/>
        <v>6391632</v>
      </c>
      <c r="H73" s="66">
        <f t="shared" si="14"/>
        <v>0</v>
      </c>
      <c r="I73" s="66">
        <f t="shared" si="14"/>
        <v>5613632</v>
      </c>
      <c r="J73" s="66">
        <f t="shared" si="14"/>
        <v>778000</v>
      </c>
      <c r="K73" s="83"/>
    </row>
    <row r="74" spans="1:13" ht="15" customHeight="1">
      <c r="A74" s="129" t="s">
        <v>47</v>
      </c>
      <c r="B74" s="130"/>
      <c r="C74" s="130"/>
      <c r="D74" s="131"/>
      <c r="E74" s="68">
        <f aca="true" t="shared" si="15" ref="E74:J74">E73</f>
        <v>6391632</v>
      </c>
      <c r="F74" s="68">
        <f t="shared" si="15"/>
        <v>0</v>
      </c>
      <c r="G74" s="68">
        <f t="shared" si="15"/>
        <v>6391632</v>
      </c>
      <c r="H74" s="68">
        <f t="shared" si="15"/>
        <v>0</v>
      </c>
      <c r="I74" s="68">
        <f t="shared" si="15"/>
        <v>5613632</v>
      </c>
      <c r="J74" s="68">
        <f t="shared" si="15"/>
        <v>778000</v>
      </c>
      <c r="K74" s="84"/>
      <c r="M74" s="53"/>
    </row>
    <row r="75" spans="1:14" ht="23.25" customHeight="1">
      <c r="A75" s="150" t="s">
        <v>38</v>
      </c>
      <c r="B75" s="151"/>
      <c r="C75" s="151"/>
      <c r="D75" s="152"/>
      <c r="E75" s="69">
        <f aca="true" t="shared" si="16" ref="E75:J75">E31+E74</f>
        <v>10410446</v>
      </c>
      <c r="F75" s="69">
        <f t="shared" si="16"/>
        <v>4300</v>
      </c>
      <c r="G75" s="69">
        <f>G31+G74</f>
        <v>10414746</v>
      </c>
      <c r="H75" s="69">
        <f t="shared" si="16"/>
        <v>300000</v>
      </c>
      <c r="I75" s="69">
        <f t="shared" si="16"/>
        <v>9156533</v>
      </c>
      <c r="J75" s="69">
        <f t="shared" si="16"/>
        <v>958213</v>
      </c>
      <c r="K75" s="85"/>
      <c r="L75" s="70"/>
      <c r="M75" s="53"/>
      <c r="N75" s="70"/>
    </row>
    <row r="76" ht="15"/>
    <row r="77" ht="15"/>
    <row r="79" ht="15">
      <c r="I79" s="127"/>
    </row>
    <row r="80" ht="15">
      <c r="I80" s="127"/>
    </row>
    <row r="81" ht="15">
      <c r="I81" s="127">
        <f>G75</f>
        <v>10414746</v>
      </c>
    </row>
    <row r="82" ht="15">
      <c r="I82" s="127">
        <f>I81-G75</f>
        <v>0</v>
      </c>
    </row>
    <row r="83" spans="7:9" ht="15">
      <c r="G83" s="4" t="s">
        <v>94</v>
      </c>
      <c r="I83" s="127">
        <v>10398746</v>
      </c>
    </row>
    <row r="84" spans="7:9" ht="15">
      <c r="G84" s="4" t="s">
        <v>95</v>
      </c>
      <c r="I84" s="127">
        <f>I81-I83</f>
        <v>16000</v>
      </c>
    </row>
    <row r="85" spans="7:9" ht="15">
      <c r="G85" s="4" t="s">
        <v>96</v>
      </c>
      <c r="I85" s="127">
        <v>16000</v>
      </c>
    </row>
    <row r="86" ht="15">
      <c r="I86" s="4">
        <f>I84+-I85</f>
        <v>0</v>
      </c>
    </row>
  </sheetData>
  <sheetProtection selectLockedCells="1" selectUnlockedCells="1"/>
  <mergeCells count="25">
    <mergeCell ref="A75:D75"/>
    <mergeCell ref="H6:J6"/>
    <mergeCell ref="K6:K7"/>
    <mergeCell ref="A12:C12"/>
    <mergeCell ref="A33:K33"/>
    <mergeCell ref="A73:C73"/>
    <mergeCell ref="A13:K13"/>
    <mergeCell ref="A21:C21"/>
    <mergeCell ref="I2:K2"/>
    <mergeCell ref="A6:A7"/>
    <mergeCell ref="B6:B7"/>
    <mergeCell ref="A4:K4"/>
    <mergeCell ref="D6:D7"/>
    <mergeCell ref="F6:F7"/>
    <mergeCell ref="G6:G7"/>
    <mergeCell ref="I1:K1"/>
    <mergeCell ref="A74:D74"/>
    <mergeCell ref="A9:K9"/>
    <mergeCell ref="A32:K32"/>
    <mergeCell ref="E6:E7"/>
    <mergeCell ref="C6:C7"/>
    <mergeCell ref="A22:K22"/>
    <mergeCell ref="A31:D31"/>
    <mergeCell ref="A8:K8"/>
    <mergeCell ref="A30:C30"/>
  </mergeCells>
  <printOptions/>
  <pageMargins left="0.25" right="0.25" top="0.31" bottom="0.38" header="0.22" footer="0.16"/>
  <pageSetup horizontalDpi="600" verticalDpi="600" orientation="landscape" paperSize="9" r:id="rId3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Kopecka Anna</cp:lastModifiedBy>
  <cp:lastPrinted>2018-04-10T12:20:34Z</cp:lastPrinted>
  <dcterms:created xsi:type="dcterms:W3CDTF">2009-12-15T09:20:58Z</dcterms:created>
  <dcterms:modified xsi:type="dcterms:W3CDTF">2018-04-10T12:24:41Z</dcterms:modified>
  <cp:category/>
  <cp:version/>
  <cp:contentType/>
  <cp:contentStatus/>
</cp:coreProperties>
</file>