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27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'Arkusz1'!$A$2:$K$98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<sst xmlns="http://schemas.openxmlformats.org/spreadsheetml/2006/main" count="157" uniqueCount="110">
  <si>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</si>
  <si>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</si>
  <si>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</si>
  <si>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</si>
  <si>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</si>
  <si>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</si>
  <si>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</si>
  <si>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</si>
  <si>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</si>
  <si>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</si>
  <si>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</si>
  <si>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</si>
  <si>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</si>
  <si>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</si>
  <si>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</si>
  <si>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</si>
  <si>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</si>
  <si>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</si>
  <si>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</si>
  <si>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</si>
  <si>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</si>
  <si>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</si>
  <si>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</si>
  <si>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</si>
  <si>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</si>
  <si>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</si>
  <si>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</si>
  <si>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</si>
  <si>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</si>
  <si>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</si>
  <si>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</si>
  <si>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</si>
  <si>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</si>
  <si>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</si>
  <si>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</si>
  <si>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</si>
  <si>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</si>
  <si>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</si>
  <si>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</si>
  <si>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</si>
  <si>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</si>
  <si>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</si>
  <si>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</si>
  <si>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</si>
  <si>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</si>
  <si>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</si>
  <si>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</si>
  <si>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</si>
  <si>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</si>
  <si>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</si>
  <si>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</si>
  <si>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</si>
  <si>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</si>
  <si>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Dowożenie uczniów do szkół</t>
  </si>
  <si>
    <t>Towarzystwo Miłośników Gorzanowa-prowadzenie SP Gorzanów</t>
  </si>
  <si>
    <t>Fundacja Równi Choć Różni Szkoła w Pławnicy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</si>
  <si>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</si>
  <si>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</si>
  <si>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</si>
  <si>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</si>
  <si>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</si>
  <si>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</si>
  <si>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Dotacja na prowadzenie świetlicy środowiskowej</t>
  </si>
  <si>
    <t>Inne formy wychowania przedszkolnego</t>
  </si>
  <si>
    <t>Dotacja -Fundacja Równi Choć Różni "O" w Pławnicy</t>
  </si>
  <si>
    <t>Towarzystwo Miłośników Gorzanowa-Gimnazjum</t>
  </si>
  <si>
    <t>Ochotnicze straże pożarne</t>
  </si>
  <si>
    <t>dotacja dla stowarzyszeń</t>
  </si>
  <si>
    <t>konkurs-rehabilitacja dzieci niepełnosprawnych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</si>
  <si>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</si>
  <si>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</si>
  <si>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Promocja jednostek samorządu terytorialnego</t>
  </si>
  <si>
    <t>Filharmonie,orkiestry, chóry i kapele</t>
  </si>
  <si>
    <t>Edukacyjna Opieka Wychowawcza</t>
  </si>
  <si>
    <t>Wczesne wspomaganie rozwoju dziecka</t>
  </si>
  <si>
    <t>WE-Fundacja Równi Choć Równi w Pławnicy-wczesne wspomaganie rozwoju</t>
  </si>
  <si>
    <t>odpłatność za pobyt dzieci w punktach przedszkolnych w innych gminach</t>
  </si>
  <si>
    <t>GOPR -dofinansowwanie działań</t>
  </si>
  <si>
    <t xml:space="preserve">OPS- zagospodarowanie czasu wolnego </t>
  </si>
  <si>
    <t>Zestawienie planowanych dotacji udzielanych z budżetu gminy Bystrzyca Kłodzka na 2019 rok</t>
  </si>
  <si>
    <t>Zadania ratownictwa górskiego i wodnego</t>
  </si>
  <si>
    <t>profilaktyka uzależnien</t>
  </si>
  <si>
    <t>Turystyka</t>
  </si>
  <si>
    <t>Związek Gmin Śnieżnickich</t>
  </si>
  <si>
    <t>Związek Gmin Wiejskich</t>
  </si>
  <si>
    <t>dofinansowanie kosztów dzialalności terapii uzależnień w Kłodzku</t>
  </si>
  <si>
    <t>dofinansowanie działalności Klubu  Abstynenta</t>
  </si>
  <si>
    <t>Tworzenie i funkcjonowanie żłobków</t>
  </si>
  <si>
    <t>Rodzina</t>
  </si>
  <si>
    <t>plan przed zmianą</t>
  </si>
  <si>
    <t>zmiana</t>
  </si>
  <si>
    <t>plan po zmianie</t>
  </si>
  <si>
    <t>WE-Dotacja -program rehabilitacji kobiet po mastektomii</t>
  </si>
  <si>
    <t>BSPiDz.N-rehabilitacja dzieci niepełnosprawnych</t>
  </si>
  <si>
    <t>Zapewnienie uczniom prawa do bezpłątnego dostępu do podręczników, materiałów edukacyjnych lub materiałów ćwiczeniowych</t>
  </si>
  <si>
    <t>Stowarzyszenie Kleks -Szkoła w Długopolu Dolnym</t>
  </si>
  <si>
    <t>Towarzystwo Miłośników Gorzanowa-Szkoła Podstawowa w Gorzanowie</t>
  </si>
  <si>
    <t>Waliszowskie Stowarzyszenie Edukacyjne-Szkoła Podstawowa w Starym Waliszowie</t>
  </si>
  <si>
    <t>Amazonki -program rehabilitacji kobiet po mastektomii</t>
  </si>
  <si>
    <t>OPS-Realizacja zajęć profilaktycznych ZHP</t>
  </si>
  <si>
    <t>z dnia 28 czerwca 2019 roku</t>
  </si>
  <si>
    <t>Gospodarka komunalna i ochrona środowiska</t>
  </si>
  <si>
    <t>Gospodarka odpadami komunalnymi</t>
  </si>
  <si>
    <t>Fundacja Równi Choć Różni Szkoła w Pławnicy-konkurs ekologiczny</t>
  </si>
  <si>
    <t>Stowarzyszenie Kleks -Szkoła w Długopolu Dolnym-konkurs ekologiczny</t>
  </si>
  <si>
    <t>Waliszowskie Stowarzyszenie Edukacyjne-SP Stary Waliszów-konkurs ekologiczny</t>
  </si>
  <si>
    <t>Burmistrza Bystrzycy Kłodzkiej</t>
  </si>
  <si>
    <t>załącznik nr 4  do zarządzenia nr 0050.294.2019</t>
  </si>
  <si>
    <t>Towarzystwo Miłośników Gorzanowa-oddział przedszkolny</t>
  </si>
  <si>
    <t>Stowarzyszenie Stara Łomnica Dzieciom-zespół wychowania przedszkolnego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</si>
</sst>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49" fontId="22" fillId="22" borderId="11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vertical="center" wrapText="1"/>
    </xf>
    <xf numFmtId="3" fontId="22" fillId="22" borderId="12" xfId="0" applyNumberFormat="1" applyFont="1" applyFill="1" applyBorder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3" fontId="22" fillId="0" borderId="12" xfId="0" applyNumberFormat="1" applyFont="1" applyBorder="1" applyAlignment="1">
      <alignment/>
    </xf>
    <xf numFmtId="0" fontId="24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22" borderId="15" xfId="0" applyFont="1" applyFill="1" applyBorder="1" applyAlignment="1">
      <alignment horizontal="left"/>
    </xf>
    <xf numFmtId="0" fontId="22" fillId="22" borderId="11" xfId="0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3" fontId="22" fillId="22" borderId="11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2" fillId="22" borderId="16" xfId="0" applyFont="1" applyFill="1" applyBorder="1" applyAlignment="1">
      <alignment horizontal="center" vertical="center"/>
    </xf>
    <xf numFmtId="164" fontId="22" fillId="22" borderId="12" xfId="0" applyNumberFormat="1" applyFont="1" applyFill="1" applyBorder="1" applyAlignment="1">
      <alignment vertical="center" wrapText="1"/>
    </xf>
    <xf numFmtId="0" fontId="22" fillId="22" borderId="1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3" fontId="22" fillId="0" borderId="11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4" borderId="16" xfId="0" applyFont="1" applyFill="1" applyBorder="1" applyAlignment="1">
      <alignment vertical="center"/>
    </xf>
    <xf numFmtId="3" fontId="23" fillId="4" borderId="11" xfId="0" applyNumberFormat="1" applyFont="1" applyFill="1" applyBorder="1" applyAlignment="1">
      <alignment/>
    </xf>
    <xf numFmtId="0" fontId="23" fillId="4" borderId="12" xfId="0" applyFont="1" applyFill="1" applyBorder="1" applyAlignment="1">
      <alignment vertical="center"/>
    </xf>
    <xf numFmtId="0" fontId="23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22" borderId="11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2" fillId="22" borderId="11" xfId="0" applyFont="1" applyFill="1" applyBorder="1" applyAlignment="1">
      <alignment horizontal="left" vertical="center" wrapText="1"/>
    </xf>
    <xf numFmtId="3" fontId="22" fillId="22" borderId="11" xfId="0" applyNumberFormat="1" applyFont="1" applyFill="1" applyBorder="1" applyAlignment="1">
      <alignment horizontal="right"/>
    </xf>
    <xf numFmtId="0" fontId="22" fillId="22" borderId="0" xfId="0" applyFont="1" applyFill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vertical="center" wrapText="1"/>
    </xf>
    <xf numFmtId="3" fontId="22" fillId="0" borderId="20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vertical="center" wrapText="1"/>
    </xf>
    <xf numFmtId="0" fontId="22" fillId="22" borderId="17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2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0" fontId="24" fillId="0" borderId="2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3" fontId="24" fillId="22" borderId="11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/>
    </xf>
    <xf numFmtId="0" fontId="24" fillId="0" borderId="11" xfId="0" applyFont="1" applyFill="1" applyBorder="1" applyAlignment="1">
      <alignment vertical="center" wrapText="1"/>
    </xf>
    <xf numFmtId="0" fontId="24" fillId="22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22" borderId="11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3" fontId="23" fillId="4" borderId="11" xfId="0" applyNumberFormat="1" applyFont="1" applyFill="1" applyBorder="1" applyAlignment="1">
      <alignment horizontal="right"/>
    </xf>
    <xf numFmtId="3" fontId="23" fillId="4" borderId="11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/>
    </xf>
    <xf numFmtId="0" fontId="24" fillId="22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0" fillId="22" borderId="11" xfId="0" applyFill="1" applyBorder="1" applyAlignment="1">
      <alignment/>
    </xf>
    <xf numFmtId="0" fontId="22" fillId="22" borderId="16" xfId="0" applyFont="1" applyFill="1" applyBorder="1" applyAlignment="1">
      <alignment horizontal="left"/>
    </xf>
    <xf numFmtId="0" fontId="24" fillId="22" borderId="0" xfId="0" applyFont="1" applyFill="1" applyBorder="1" applyAlignment="1">
      <alignment wrapText="1"/>
    </xf>
    <xf numFmtId="3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3" fontId="22" fillId="0" borderId="15" xfId="0" applyNumberFormat="1" applyFont="1" applyFill="1" applyBorder="1" applyAlignment="1">
      <alignment/>
    </xf>
    <xf numFmtId="0" fontId="24" fillId="0" borderId="20" xfId="0" applyFont="1" applyFill="1" applyBorder="1" applyAlignment="1">
      <alignment vertical="center" wrapText="1"/>
    </xf>
    <xf numFmtId="3" fontId="26" fillId="0" borderId="11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0" fillId="0" borderId="0" xfId="0" applyFont="1" applyAlignment="1">
      <alignment wrapText="1" shrinkToFi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/>
    </xf>
    <xf numFmtId="4" fontId="22" fillId="22" borderId="12" xfId="0" applyNumberFormat="1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right"/>
    </xf>
    <xf numFmtId="4" fontId="22" fillId="22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3" fillId="4" borderId="11" xfId="0" applyNumberFormat="1" applyFont="1" applyFill="1" applyBorder="1" applyAlignment="1">
      <alignment/>
    </xf>
    <xf numFmtId="4" fontId="22" fillId="22" borderId="11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 horizontal="right"/>
    </xf>
    <xf numFmtId="4" fontId="23" fillId="4" borderId="11" xfId="0" applyNumberFormat="1" applyFont="1" applyFill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2" fillId="0" borderId="19" xfId="0" applyNumberFormat="1" applyFont="1" applyBorder="1" applyAlignment="1">
      <alignment/>
    </xf>
    <xf numFmtId="4" fontId="22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22" fillId="0" borderId="2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4" fontId="22" fillId="0" borderId="2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left" vertical="center" wrapText="1"/>
    </xf>
    <xf numFmtId="4" fontId="22" fillId="24" borderId="20" xfId="0" applyNumberFormat="1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3" fontId="22" fillId="24" borderId="15" xfId="0" applyNumberFormat="1" applyFont="1" applyFill="1" applyBorder="1" applyAlignment="1">
      <alignment/>
    </xf>
    <xf numFmtId="0" fontId="24" fillId="24" borderId="2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23" fillId="0" borderId="16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0" fillId="0" borderId="0" xfId="0" applyFont="1" applyAlignment="1">
      <alignment horizontal="left" wrapText="1" shrinkToFit="1"/>
    </xf>
    <xf numFmtId="3" fontId="0" fillId="0" borderId="0" xfId="0" applyNumberFormat="1" applyFont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/>
    </xf>
    <xf numFmtId="49" fontId="19" fillId="0" borderId="16" xfId="0" applyNumberFormat="1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4"/>
  <sheetViews>
    <sheetView tabSelected="1" workbookViewId="0" topLeftCell="A70">
      <selection activeCell="K54" sqref="K54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5.00390625" style="0" customWidth="1"/>
    <col min="4" max="4" width="40.57421875" style="0" customWidth="1"/>
    <col min="5" max="5" width="14.140625" style="123" customWidth="1"/>
    <col min="6" max="6" width="10.28125" style="123" customWidth="1"/>
    <col min="7" max="7" width="13.7109375" style="123" customWidth="1"/>
    <col min="9" max="9" width="14.421875" style="123" customWidth="1"/>
    <col min="11" max="11" width="14.8515625" style="0" customWidth="1"/>
  </cols>
  <sheetData>
    <row r="2" spans="1:12" ht="15" customHeight="1">
      <c r="A2" s="1"/>
      <c r="B2" s="1"/>
      <c r="C2" s="1"/>
      <c r="D2" s="2"/>
      <c r="E2" s="124"/>
      <c r="F2" s="124"/>
      <c r="G2" s="125"/>
      <c r="H2" s="197" t="s">
        <v>107</v>
      </c>
      <c r="I2" s="197"/>
      <c r="J2" s="197"/>
      <c r="K2" s="197"/>
      <c r="L2" s="122"/>
    </row>
    <row r="3" spans="1:11" ht="15">
      <c r="A3" s="1"/>
      <c r="B3" s="1"/>
      <c r="C3" s="1"/>
      <c r="D3" s="2"/>
      <c r="E3" s="126"/>
      <c r="F3" s="126"/>
      <c r="G3" s="126"/>
      <c r="H3" s="198" t="s">
        <v>106</v>
      </c>
      <c r="I3" s="198"/>
      <c r="J3" s="198"/>
      <c r="K3" s="198"/>
    </row>
    <row r="4" spans="1:11" ht="15">
      <c r="A4" s="1"/>
      <c r="B4" s="1"/>
      <c r="C4" s="1"/>
      <c r="D4" s="2"/>
      <c r="E4" s="126"/>
      <c r="F4" s="126"/>
      <c r="G4" s="126"/>
      <c r="H4" s="198" t="s">
        <v>100</v>
      </c>
      <c r="I4" s="198"/>
      <c r="J4" s="198"/>
      <c r="K4" s="198"/>
    </row>
    <row r="5" spans="1:11" ht="15">
      <c r="A5" s="205" t="s">
        <v>79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5">
      <c r="A6" s="1"/>
      <c r="B6" s="1"/>
      <c r="C6" s="1"/>
      <c r="D6" s="4"/>
      <c r="E6" s="126"/>
      <c r="F6" s="126"/>
      <c r="G6" s="126"/>
      <c r="H6" s="3"/>
      <c r="I6" s="126"/>
      <c r="J6" s="3"/>
      <c r="K6" s="5"/>
    </row>
    <row r="7" spans="1:11" ht="12.75">
      <c r="A7" s="169" t="s">
        <v>0</v>
      </c>
      <c r="B7" s="169" t="s">
        <v>1</v>
      </c>
      <c r="C7" s="169" t="s">
        <v>2</v>
      </c>
      <c r="D7" s="167" t="s">
        <v>3</v>
      </c>
      <c r="E7" s="171" t="s">
        <v>89</v>
      </c>
      <c r="F7" s="171" t="s">
        <v>90</v>
      </c>
      <c r="G7" s="171" t="s">
        <v>91</v>
      </c>
      <c r="H7" s="188" t="s">
        <v>8</v>
      </c>
      <c r="I7" s="189"/>
      <c r="J7" s="190"/>
      <c r="K7" s="191" t="s">
        <v>7</v>
      </c>
    </row>
    <row r="8" spans="1:11" ht="12.75">
      <c r="A8" s="170"/>
      <c r="B8" s="170"/>
      <c r="C8" s="170"/>
      <c r="D8" s="168"/>
      <c r="E8" s="172"/>
      <c r="F8" s="172"/>
      <c r="G8" s="172"/>
      <c r="H8" s="119" t="s">
        <v>4</v>
      </c>
      <c r="I8" s="149" t="s">
        <v>5</v>
      </c>
      <c r="J8" s="6" t="s">
        <v>6</v>
      </c>
      <c r="K8" s="192"/>
    </row>
    <row r="9" spans="1:11" ht="15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1" ht="15">
      <c r="A10" s="204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</row>
    <row r="11" spans="1:11" ht="13.5">
      <c r="A11" s="7" t="s">
        <v>35</v>
      </c>
      <c r="B11" s="8"/>
      <c r="C11" s="9"/>
      <c r="D11" s="10" t="s">
        <v>17</v>
      </c>
      <c r="E11" s="127">
        <v>320900</v>
      </c>
      <c r="F11" s="127">
        <f>F12</f>
        <v>0</v>
      </c>
      <c r="G11" s="127">
        <f>G12</f>
        <v>320900</v>
      </c>
      <c r="H11" s="11">
        <v>320900</v>
      </c>
      <c r="I11" s="127">
        <v>0</v>
      </c>
      <c r="J11" s="11">
        <v>0</v>
      </c>
      <c r="K11" s="10"/>
    </row>
    <row r="12" spans="1:11" ht="39">
      <c r="A12" s="12"/>
      <c r="B12" s="13">
        <v>85154</v>
      </c>
      <c r="C12" s="13">
        <v>2650</v>
      </c>
      <c r="D12" s="14" t="s">
        <v>18</v>
      </c>
      <c r="E12" s="141">
        <v>320900</v>
      </c>
      <c r="F12" s="128">
        <v>0</v>
      </c>
      <c r="G12" s="128">
        <f>E12+F12</f>
        <v>320900</v>
      </c>
      <c r="H12" s="15">
        <v>320900</v>
      </c>
      <c r="I12" s="141">
        <v>0</v>
      </c>
      <c r="J12" s="15">
        <v>0</v>
      </c>
      <c r="K12" s="16" t="s">
        <v>60</v>
      </c>
    </row>
    <row r="13" spans="1:11" ht="13.5">
      <c r="A13" s="193" t="s">
        <v>15</v>
      </c>
      <c r="B13" s="194"/>
      <c r="C13" s="195"/>
      <c r="D13" s="17"/>
      <c r="E13" s="129">
        <f aca="true" t="shared" si="0" ref="E13:J13">E12</f>
        <v>320900</v>
      </c>
      <c r="F13" s="129">
        <f t="shared" si="0"/>
        <v>0</v>
      </c>
      <c r="G13" s="129">
        <f t="shared" si="0"/>
        <v>320900</v>
      </c>
      <c r="H13" s="114">
        <f t="shared" si="0"/>
        <v>320900</v>
      </c>
      <c r="I13" s="129">
        <f t="shared" si="0"/>
        <v>0</v>
      </c>
      <c r="J13" s="114">
        <f t="shared" si="0"/>
        <v>0</v>
      </c>
      <c r="K13" s="115"/>
    </row>
    <row r="14" spans="1:11" ht="13.5">
      <c r="A14" s="173" t="s">
        <v>36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</row>
    <row r="15" spans="1:11" ht="13.5">
      <c r="A15" s="18">
        <v>750</v>
      </c>
      <c r="B15" s="19"/>
      <c r="C15" s="19"/>
      <c r="D15" s="20" t="s">
        <v>34</v>
      </c>
      <c r="E15" s="130">
        <f>E16</f>
        <v>231000</v>
      </c>
      <c r="F15" s="130">
        <f>F16</f>
        <v>0</v>
      </c>
      <c r="G15" s="130">
        <f>G16</f>
        <v>231000</v>
      </c>
      <c r="H15" s="21">
        <v>0</v>
      </c>
      <c r="I15" s="130">
        <v>231000</v>
      </c>
      <c r="J15" s="21">
        <v>0</v>
      </c>
      <c r="K15" s="19"/>
    </row>
    <row r="16" spans="1:11" ht="26.25">
      <c r="A16" s="22"/>
      <c r="B16" s="23">
        <v>75075</v>
      </c>
      <c r="C16" s="24">
        <v>2480</v>
      </c>
      <c r="D16" s="25" t="s">
        <v>71</v>
      </c>
      <c r="E16" s="131">
        <v>231000</v>
      </c>
      <c r="F16" s="131">
        <v>0</v>
      </c>
      <c r="G16" s="131">
        <f>E16+F16</f>
        <v>231000</v>
      </c>
      <c r="H16" s="26">
        <v>0</v>
      </c>
      <c r="I16" s="131">
        <f>G16</f>
        <v>231000</v>
      </c>
      <c r="J16" s="26">
        <v>0</v>
      </c>
      <c r="K16" s="27" t="s">
        <v>21</v>
      </c>
    </row>
    <row r="17" spans="1:11" ht="13.5">
      <c r="A17" s="18">
        <v>855</v>
      </c>
      <c r="B17" s="28"/>
      <c r="C17" s="8"/>
      <c r="D17" s="111" t="s">
        <v>88</v>
      </c>
      <c r="E17" s="130">
        <f aca="true" t="shared" si="1" ref="E17:J17">E18</f>
        <v>34800</v>
      </c>
      <c r="F17" s="130">
        <f t="shared" si="1"/>
        <v>0</v>
      </c>
      <c r="G17" s="130">
        <f t="shared" si="1"/>
        <v>34800</v>
      </c>
      <c r="H17" s="21">
        <f t="shared" si="1"/>
        <v>0</v>
      </c>
      <c r="I17" s="130">
        <f t="shared" si="1"/>
        <v>34800</v>
      </c>
      <c r="J17" s="21">
        <f t="shared" si="1"/>
        <v>0</v>
      </c>
      <c r="K17" s="109"/>
    </row>
    <row r="18" spans="1:11" ht="26.25">
      <c r="A18" s="22"/>
      <c r="B18" s="23">
        <v>85505</v>
      </c>
      <c r="C18" s="24">
        <v>2480</v>
      </c>
      <c r="D18" s="110" t="s">
        <v>87</v>
      </c>
      <c r="E18" s="131">
        <v>34800</v>
      </c>
      <c r="F18" s="131">
        <v>0</v>
      </c>
      <c r="G18" s="131">
        <f>E18+F18</f>
        <v>34800</v>
      </c>
      <c r="H18" s="26">
        <v>0</v>
      </c>
      <c r="I18" s="131">
        <f>G18</f>
        <v>34800</v>
      </c>
      <c r="J18" s="108">
        <v>0</v>
      </c>
      <c r="K18" s="27" t="s">
        <v>21</v>
      </c>
    </row>
    <row r="19" spans="1:11" ht="13.5">
      <c r="A19" s="28">
        <v>921</v>
      </c>
      <c r="B19" s="8"/>
      <c r="C19" s="8"/>
      <c r="D19" s="29" t="s">
        <v>19</v>
      </c>
      <c r="E19" s="127">
        <f aca="true" t="shared" si="2" ref="E19:J19">SUM(E20:E23)</f>
        <v>3555474</v>
      </c>
      <c r="F19" s="127">
        <f t="shared" si="2"/>
        <v>110000</v>
      </c>
      <c r="G19" s="127">
        <f t="shared" si="2"/>
        <v>3665474</v>
      </c>
      <c r="H19" s="11">
        <f t="shared" si="2"/>
        <v>0</v>
      </c>
      <c r="I19" s="127">
        <f t="shared" si="2"/>
        <v>3665474</v>
      </c>
      <c r="J19" s="11">
        <f t="shared" si="2"/>
        <v>0</v>
      </c>
      <c r="K19" s="30"/>
    </row>
    <row r="20" spans="1:11" ht="26.25">
      <c r="A20" s="31"/>
      <c r="B20" s="23">
        <v>92108</v>
      </c>
      <c r="C20" s="24">
        <v>2480</v>
      </c>
      <c r="D20" s="32" t="s">
        <v>72</v>
      </c>
      <c r="E20" s="131">
        <v>27100</v>
      </c>
      <c r="F20" s="131">
        <v>0</v>
      </c>
      <c r="G20" s="131">
        <f>E20+F20</f>
        <v>27100</v>
      </c>
      <c r="H20" s="26">
        <v>0</v>
      </c>
      <c r="I20" s="131">
        <f>G20</f>
        <v>27100</v>
      </c>
      <c r="J20" s="26">
        <v>0</v>
      </c>
      <c r="K20" s="33" t="s">
        <v>21</v>
      </c>
    </row>
    <row r="21" spans="1:11" ht="26.25">
      <c r="A21" s="34"/>
      <c r="B21" s="35">
        <v>92109</v>
      </c>
      <c r="C21" s="13">
        <v>2480</v>
      </c>
      <c r="D21" s="36" t="s">
        <v>20</v>
      </c>
      <c r="E21" s="128">
        <v>2443474</v>
      </c>
      <c r="F21" s="128">
        <v>75000</v>
      </c>
      <c r="G21" s="131">
        <f>E21+F21</f>
        <v>2518474</v>
      </c>
      <c r="H21" s="37">
        <v>0</v>
      </c>
      <c r="I21" s="131">
        <f>G21</f>
        <v>2518474</v>
      </c>
      <c r="J21" s="37">
        <v>0</v>
      </c>
      <c r="K21" s="33" t="s">
        <v>21</v>
      </c>
    </row>
    <row r="22" spans="1:11" ht="39">
      <c r="A22" s="34"/>
      <c r="B22" s="13">
        <v>92116</v>
      </c>
      <c r="C22" s="13">
        <v>2480</v>
      </c>
      <c r="D22" s="36" t="s">
        <v>22</v>
      </c>
      <c r="E22" s="128">
        <v>758900</v>
      </c>
      <c r="F22" s="128">
        <v>0</v>
      </c>
      <c r="G22" s="131">
        <f>E22+F22</f>
        <v>758900</v>
      </c>
      <c r="H22" s="37">
        <v>0</v>
      </c>
      <c r="I22" s="131">
        <f>G22</f>
        <v>758900</v>
      </c>
      <c r="J22" s="37">
        <v>0</v>
      </c>
      <c r="K22" s="33" t="s">
        <v>23</v>
      </c>
    </row>
    <row r="23" spans="1:11" ht="26.25">
      <c r="A23" s="34"/>
      <c r="B23" s="38">
        <v>92118</v>
      </c>
      <c r="C23" s="38">
        <v>2480</v>
      </c>
      <c r="D23" s="39" t="s">
        <v>24</v>
      </c>
      <c r="E23" s="147">
        <v>326000</v>
      </c>
      <c r="F23" s="128">
        <v>35000</v>
      </c>
      <c r="G23" s="131">
        <f>E23+F23</f>
        <v>361000</v>
      </c>
      <c r="H23" s="37">
        <v>0</v>
      </c>
      <c r="I23" s="131">
        <f>G23</f>
        <v>361000</v>
      </c>
      <c r="J23" s="40">
        <v>0</v>
      </c>
      <c r="K23" s="16" t="s">
        <v>25</v>
      </c>
    </row>
    <row r="24" spans="1:11" ht="13.5">
      <c r="A24" s="182" t="s">
        <v>15</v>
      </c>
      <c r="B24" s="183"/>
      <c r="C24" s="184"/>
      <c r="D24" s="42"/>
      <c r="E24" s="132">
        <f aca="true" t="shared" si="3" ref="E24:J24">E15+E17+E19</f>
        <v>3821274</v>
      </c>
      <c r="F24" s="132">
        <f t="shared" si="3"/>
        <v>110000</v>
      </c>
      <c r="G24" s="132">
        <f t="shared" si="3"/>
        <v>3931274</v>
      </c>
      <c r="H24" s="43">
        <f t="shared" si="3"/>
        <v>0</v>
      </c>
      <c r="I24" s="132">
        <f t="shared" si="3"/>
        <v>3931274</v>
      </c>
      <c r="J24" s="43">
        <f t="shared" si="3"/>
        <v>0</v>
      </c>
      <c r="K24" s="44"/>
    </row>
    <row r="25" spans="1:11" ht="13.5">
      <c r="A25" s="164" t="s">
        <v>37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6"/>
    </row>
    <row r="26" spans="1:11" ht="13.5">
      <c r="A26" s="47">
        <v>630</v>
      </c>
      <c r="B26" s="19"/>
      <c r="C26" s="19"/>
      <c r="D26" s="19" t="s">
        <v>82</v>
      </c>
      <c r="E26" s="130">
        <f aca="true" t="shared" si="4" ref="E26:J26">E27</f>
        <v>10000</v>
      </c>
      <c r="F26" s="130">
        <f t="shared" si="4"/>
        <v>0</v>
      </c>
      <c r="G26" s="130">
        <f t="shared" si="4"/>
        <v>10000</v>
      </c>
      <c r="H26" s="21">
        <f t="shared" si="4"/>
        <v>0</v>
      </c>
      <c r="I26" s="130">
        <f t="shared" si="4"/>
        <v>0</v>
      </c>
      <c r="J26" s="21">
        <f t="shared" si="4"/>
        <v>10000</v>
      </c>
      <c r="K26" s="19"/>
    </row>
    <row r="27" spans="1:11" ht="26.25">
      <c r="A27" s="45"/>
      <c r="B27" s="48">
        <v>63095</v>
      </c>
      <c r="C27" s="48">
        <v>2900</v>
      </c>
      <c r="D27" s="48" t="s">
        <v>16</v>
      </c>
      <c r="E27" s="128">
        <v>10000</v>
      </c>
      <c r="F27" s="128">
        <v>0</v>
      </c>
      <c r="G27" s="128">
        <f>E27+F27</f>
        <v>10000</v>
      </c>
      <c r="H27" s="37"/>
      <c r="I27" s="128"/>
      <c r="J27" s="37">
        <f>G27</f>
        <v>10000</v>
      </c>
      <c r="K27" s="49" t="s">
        <v>83</v>
      </c>
    </row>
    <row r="28" spans="1:11" ht="13.5">
      <c r="A28" s="112">
        <v>750</v>
      </c>
      <c r="B28" s="19"/>
      <c r="C28" s="19"/>
      <c r="D28" s="19" t="s">
        <v>34</v>
      </c>
      <c r="E28" s="130">
        <f aca="true" t="shared" si="5" ref="E28:J28">E29</f>
        <v>3130</v>
      </c>
      <c r="F28" s="130">
        <f t="shared" si="5"/>
        <v>0</v>
      </c>
      <c r="G28" s="130">
        <f t="shared" si="5"/>
        <v>3130</v>
      </c>
      <c r="H28" s="21">
        <f t="shared" si="5"/>
        <v>0</v>
      </c>
      <c r="I28" s="130">
        <f t="shared" si="5"/>
        <v>0</v>
      </c>
      <c r="J28" s="21">
        <f t="shared" si="5"/>
        <v>3130</v>
      </c>
      <c r="K28" s="113"/>
    </row>
    <row r="29" spans="1:11" ht="26.25">
      <c r="A29" s="45"/>
      <c r="B29" s="48">
        <v>75095</v>
      </c>
      <c r="C29" s="48">
        <v>2900</v>
      </c>
      <c r="D29" s="48" t="s">
        <v>16</v>
      </c>
      <c r="E29" s="128">
        <v>3130</v>
      </c>
      <c r="F29" s="128">
        <v>0</v>
      </c>
      <c r="G29" s="128">
        <f>E29+F29</f>
        <v>3130</v>
      </c>
      <c r="H29" s="37"/>
      <c r="I29" s="128"/>
      <c r="J29" s="41">
        <f>G29</f>
        <v>3130</v>
      </c>
      <c r="K29" s="50" t="s">
        <v>84</v>
      </c>
    </row>
    <row r="30" spans="1:11" ht="27">
      <c r="A30" s="8">
        <v>754</v>
      </c>
      <c r="B30" s="8"/>
      <c r="C30" s="8"/>
      <c r="D30" s="51" t="s">
        <v>13</v>
      </c>
      <c r="E30" s="133">
        <f aca="true" t="shared" si="6" ref="E30:J30">E31</f>
        <v>1245</v>
      </c>
      <c r="F30" s="133">
        <f t="shared" si="6"/>
        <v>0</v>
      </c>
      <c r="G30" s="133">
        <f t="shared" si="6"/>
        <v>1245</v>
      </c>
      <c r="H30" s="52">
        <f t="shared" si="6"/>
        <v>0</v>
      </c>
      <c r="I30" s="133">
        <f t="shared" si="6"/>
        <v>0</v>
      </c>
      <c r="J30" s="52">
        <f t="shared" si="6"/>
        <v>1245</v>
      </c>
      <c r="K30" s="53"/>
    </row>
    <row r="31" spans="1:11" ht="92.25">
      <c r="A31" s="54"/>
      <c r="B31" s="54">
        <v>75421</v>
      </c>
      <c r="C31" s="54">
        <v>2710</v>
      </c>
      <c r="D31" s="55" t="s">
        <v>14</v>
      </c>
      <c r="E31" s="139">
        <v>1245</v>
      </c>
      <c r="F31" s="134">
        <v>0</v>
      </c>
      <c r="G31" s="134">
        <f>E31+F31</f>
        <v>1245</v>
      </c>
      <c r="H31" s="57">
        <v>0</v>
      </c>
      <c r="I31" s="139">
        <v>0</v>
      </c>
      <c r="J31" s="57">
        <f>G31</f>
        <v>1245</v>
      </c>
      <c r="K31" s="58" t="s">
        <v>61</v>
      </c>
    </row>
    <row r="32" spans="1:11" ht="13.5">
      <c r="A32" s="8">
        <v>801</v>
      </c>
      <c r="B32" s="8"/>
      <c r="C32" s="8"/>
      <c r="D32" s="51" t="s">
        <v>40</v>
      </c>
      <c r="E32" s="133">
        <f aca="true" t="shared" si="7" ref="E32:J32">E33+E34</f>
        <v>236253</v>
      </c>
      <c r="F32" s="133">
        <f t="shared" si="7"/>
        <v>0</v>
      </c>
      <c r="G32" s="133">
        <f t="shared" si="7"/>
        <v>236253</v>
      </c>
      <c r="H32" s="52">
        <f t="shared" si="7"/>
        <v>0</v>
      </c>
      <c r="I32" s="133">
        <f t="shared" si="7"/>
        <v>0</v>
      </c>
      <c r="J32" s="52">
        <f t="shared" si="7"/>
        <v>236253</v>
      </c>
      <c r="K32" s="59"/>
    </row>
    <row r="33" spans="1:11" ht="66">
      <c r="A33" s="60"/>
      <c r="B33" s="24">
        <v>80104</v>
      </c>
      <c r="C33" s="24">
        <v>2310</v>
      </c>
      <c r="D33" s="61" t="s">
        <v>41</v>
      </c>
      <c r="E33" s="148">
        <v>225000</v>
      </c>
      <c r="F33" s="135">
        <v>0</v>
      </c>
      <c r="G33" s="135">
        <f>E33+F33</f>
        <v>225000</v>
      </c>
      <c r="H33" s="63">
        <v>0</v>
      </c>
      <c r="I33" s="148">
        <v>0</v>
      </c>
      <c r="J33" s="63">
        <f>G33</f>
        <v>225000</v>
      </c>
      <c r="K33" s="64" t="s">
        <v>76</v>
      </c>
    </row>
    <row r="34" spans="1:11" ht="39">
      <c r="A34" s="54"/>
      <c r="B34" s="54">
        <v>80113</v>
      </c>
      <c r="C34" s="54">
        <v>2310</v>
      </c>
      <c r="D34" s="55" t="s">
        <v>53</v>
      </c>
      <c r="E34" s="136">
        <v>11253</v>
      </c>
      <c r="F34" s="136">
        <v>0</v>
      </c>
      <c r="G34" s="136">
        <f>E34+F34</f>
        <v>11253</v>
      </c>
      <c r="H34" s="65">
        <v>0</v>
      </c>
      <c r="I34" s="136">
        <v>0</v>
      </c>
      <c r="J34" s="65">
        <f>G34</f>
        <v>11253</v>
      </c>
      <c r="K34" s="66" t="s">
        <v>59</v>
      </c>
    </row>
    <row r="35" spans="1:11" ht="13.5">
      <c r="A35" s="179" t="s">
        <v>15</v>
      </c>
      <c r="B35" s="180"/>
      <c r="C35" s="181"/>
      <c r="D35" s="67"/>
      <c r="E35" s="137">
        <f aca="true" t="shared" si="8" ref="E35:J35">E26+E28+E30+E32</f>
        <v>250628</v>
      </c>
      <c r="F35" s="137">
        <f t="shared" si="8"/>
        <v>0</v>
      </c>
      <c r="G35" s="137">
        <f t="shared" si="8"/>
        <v>250628</v>
      </c>
      <c r="H35" s="68">
        <f t="shared" si="8"/>
        <v>0</v>
      </c>
      <c r="I35" s="137">
        <f t="shared" si="8"/>
        <v>0</v>
      </c>
      <c r="J35" s="68">
        <f t="shared" si="8"/>
        <v>250628</v>
      </c>
      <c r="K35" s="67"/>
    </row>
    <row r="36" spans="1:11" ht="13.5">
      <c r="A36" s="164" t="s">
        <v>46</v>
      </c>
      <c r="B36" s="199"/>
      <c r="C36" s="199"/>
      <c r="D36" s="200"/>
      <c r="E36" s="137">
        <f aca="true" t="shared" si="9" ref="E36:J36">E13+E24+E35</f>
        <v>4392802</v>
      </c>
      <c r="F36" s="137">
        <f t="shared" si="9"/>
        <v>110000</v>
      </c>
      <c r="G36" s="137">
        <f t="shared" si="9"/>
        <v>4502802</v>
      </c>
      <c r="H36" s="68">
        <f t="shared" si="9"/>
        <v>320900</v>
      </c>
      <c r="I36" s="137">
        <f t="shared" si="9"/>
        <v>3931274</v>
      </c>
      <c r="J36" s="68">
        <f t="shared" si="9"/>
        <v>250628</v>
      </c>
      <c r="K36" s="69"/>
    </row>
    <row r="37" spans="1:11" ht="13.5">
      <c r="A37" s="176" t="s">
        <v>11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8"/>
    </row>
    <row r="38" spans="1:11" ht="13.5">
      <c r="A38" s="196" t="s">
        <v>12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8"/>
    </row>
    <row r="39" spans="1:11" ht="13.5">
      <c r="A39" s="8">
        <v>750</v>
      </c>
      <c r="B39" s="8"/>
      <c r="C39" s="70"/>
      <c r="D39" s="71" t="s">
        <v>34</v>
      </c>
      <c r="E39" s="130">
        <f aca="true" t="shared" si="10" ref="E39:J39">E40</f>
        <v>5000</v>
      </c>
      <c r="F39" s="130">
        <f t="shared" si="10"/>
        <v>0</v>
      </c>
      <c r="G39" s="130">
        <f t="shared" si="10"/>
        <v>5000</v>
      </c>
      <c r="H39" s="21">
        <f t="shared" si="10"/>
        <v>0</v>
      </c>
      <c r="I39" s="130">
        <f t="shared" si="10"/>
        <v>0</v>
      </c>
      <c r="J39" s="21">
        <f t="shared" si="10"/>
        <v>5000</v>
      </c>
      <c r="K39" s="30"/>
    </row>
    <row r="40" spans="1:11" ht="26.25">
      <c r="A40" s="72"/>
      <c r="B40" s="13">
        <v>75095</v>
      </c>
      <c r="C40" s="73">
        <v>2810</v>
      </c>
      <c r="D40" s="74" t="s">
        <v>29</v>
      </c>
      <c r="E40" s="128">
        <v>5000</v>
      </c>
      <c r="F40" s="128">
        <v>0</v>
      </c>
      <c r="G40" s="138">
        <f>E40+F40</f>
        <v>5000</v>
      </c>
      <c r="H40" s="37">
        <v>0</v>
      </c>
      <c r="I40" s="138">
        <v>0</v>
      </c>
      <c r="J40" s="37">
        <f>G40</f>
        <v>5000</v>
      </c>
      <c r="K40" s="33" t="s">
        <v>58</v>
      </c>
    </row>
    <row r="41" spans="1:11" ht="27">
      <c r="A41" s="75">
        <v>754</v>
      </c>
      <c r="B41" s="8"/>
      <c r="C41" s="70"/>
      <c r="D41" s="71" t="s">
        <v>13</v>
      </c>
      <c r="E41" s="130">
        <f aca="true" t="shared" si="11" ref="E41:J41">E42+E43</f>
        <v>8000</v>
      </c>
      <c r="F41" s="130">
        <f t="shared" si="11"/>
        <v>0</v>
      </c>
      <c r="G41" s="130">
        <f t="shared" si="11"/>
        <v>8000</v>
      </c>
      <c r="H41" s="21">
        <f t="shared" si="11"/>
        <v>0</v>
      </c>
      <c r="I41" s="130">
        <f t="shared" si="11"/>
        <v>0</v>
      </c>
      <c r="J41" s="21">
        <f t="shared" si="11"/>
        <v>8000</v>
      </c>
      <c r="K41" s="10"/>
    </row>
    <row r="42" spans="1:11" ht="26.25">
      <c r="A42" s="76"/>
      <c r="B42" s="13">
        <v>75412</v>
      </c>
      <c r="C42" s="73">
        <v>2820</v>
      </c>
      <c r="D42" s="14" t="s">
        <v>66</v>
      </c>
      <c r="E42" s="138">
        <v>6000</v>
      </c>
      <c r="F42" s="128">
        <v>0</v>
      </c>
      <c r="G42" s="128">
        <f>E42+F42</f>
        <v>6000</v>
      </c>
      <c r="H42" s="37">
        <v>0</v>
      </c>
      <c r="I42" s="138">
        <v>0</v>
      </c>
      <c r="J42" s="37">
        <f>G42</f>
        <v>6000</v>
      </c>
      <c r="K42" s="33" t="s">
        <v>67</v>
      </c>
    </row>
    <row r="43" spans="1:11" ht="39">
      <c r="A43" s="116"/>
      <c r="B43" s="13">
        <v>75415</v>
      </c>
      <c r="C43" s="73">
        <v>2360</v>
      </c>
      <c r="D43" s="14" t="s">
        <v>80</v>
      </c>
      <c r="E43" s="128">
        <v>2000</v>
      </c>
      <c r="F43" s="128">
        <v>0</v>
      </c>
      <c r="G43" s="128">
        <f>E43+F43</f>
        <v>2000</v>
      </c>
      <c r="H43" s="37">
        <v>0</v>
      </c>
      <c r="I43" s="138">
        <v>0</v>
      </c>
      <c r="J43" s="37">
        <f>G43</f>
        <v>2000</v>
      </c>
      <c r="K43" s="77" t="s">
        <v>77</v>
      </c>
    </row>
    <row r="44" spans="1:11" ht="13.5">
      <c r="A44" s="8">
        <v>801</v>
      </c>
      <c r="B44" s="8"/>
      <c r="C44" s="8"/>
      <c r="D44" s="51" t="s">
        <v>26</v>
      </c>
      <c r="E44" s="133">
        <f aca="true" t="shared" si="12" ref="E44:J44">SUM(E45:E67)</f>
        <v>8272554.240000001</v>
      </c>
      <c r="F44" s="133">
        <f t="shared" si="12"/>
        <v>0</v>
      </c>
      <c r="G44" s="133">
        <f t="shared" si="12"/>
        <v>8272554.240000001</v>
      </c>
      <c r="H44" s="52">
        <f t="shared" si="12"/>
        <v>0</v>
      </c>
      <c r="I44" s="133">
        <f t="shared" si="12"/>
        <v>8272554.240000001</v>
      </c>
      <c r="J44" s="52">
        <f t="shared" si="12"/>
        <v>0</v>
      </c>
      <c r="K44" s="59"/>
    </row>
    <row r="45" spans="1:11" ht="66">
      <c r="A45" s="38"/>
      <c r="B45" s="13">
        <v>80101</v>
      </c>
      <c r="C45" s="13">
        <v>2540</v>
      </c>
      <c r="D45" s="78" t="s">
        <v>27</v>
      </c>
      <c r="E45" s="139">
        <v>349485</v>
      </c>
      <c r="F45" s="139">
        <v>0</v>
      </c>
      <c r="G45" s="139">
        <f>E45+F45</f>
        <v>349485</v>
      </c>
      <c r="H45" s="56">
        <v>0</v>
      </c>
      <c r="I45" s="139">
        <f>G45</f>
        <v>349485</v>
      </c>
      <c r="J45" s="57">
        <v>0</v>
      </c>
      <c r="K45" s="66" t="s">
        <v>54</v>
      </c>
    </row>
    <row r="46" spans="1:11" ht="52.5">
      <c r="A46" s="38"/>
      <c r="B46" s="13">
        <v>80101</v>
      </c>
      <c r="C46" s="13">
        <v>2590</v>
      </c>
      <c r="D46" s="78" t="s">
        <v>27</v>
      </c>
      <c r="E46" s="139">
        <v>1194952</v>
      </c>
      <c r="F46" s="139">
        <v>0</v>
      </c>
      <c r="G46" s="139">
        <f aca="true" t="shared" si="13" ref="G46:G65">E46+F46</f>
        <v>1194952</v>
      </c>
      <c r="H46" s="56">
        <v>0</v>
      </c>
      <c r="I46" s="139">
        <f aca="true" t="shared" si="14" ref="I46:I67">G46</f>
        <v>1194952</v>
      </c>
      <c r="J46" s="79">
        <v>0</v>
      </c>
      <c r="K46" s="66" t="s">
        <v>55</v>
      </c>
    </row>
    <row r="47" spans="1:11" ht="52.5">
      <c r="A47" s="38"/>
      <c r="B47" s="13">
        <v>80101</v>
      </c>
      <c r="C47" s="13">
        <v>2590</v>
      </c>
      <c r="D47" s="78" t="s">
        <v>27</v>
      </c>
      <c r="E47" s="139">
        <v>737633</v>
      </c>
      <c r="F47" s="139">
        <v>0</v>
      </c>
      <c r="G47" s="139">
        <f t="shared" si="13"/>
        <v>737633</v>
      </c>
      <c r="H47" s="56">
        <v>0</v>
      </c>
      <c r="I47" s="139">
        <f t="shared" si="14"/>
        <v>737633</v>
      </c>
      <c r="J47" s="57">
        <v>0</v>
      </c>
      <c r="K47" s="66" t="s">
        <v>48</v>
      </c>
    </row>
    <row r="48" spans="1:11" ht="78.75">
      <c r="A48" s="38"/>
      <c r="B48" s="54">
        <v>80101</v>
      </c>
      <c r="C48" s="54">
        <v>2590</v>
      </c>
      <c r="D48" s="55" t="s">
        <v>27</v>
      </c>
      <c r="E48" s="136">
        <v>1181046</v>
      </c>
      <c r="F48" s="136">
        <v>0</v>
      </c>
      <c r="G48" s="139">
        <f t="shared" si="13"/>
        <v>1181046</v>
      </c>
      <c r="H48" s="56">
        <v>0</v>
      </c>
      <c r="I48" s="139">
        <f t="shared" si="14"/>
        <v>1181046</v>
      </c>
      <c r="J48" s="80">
        <v>0</v>
      </c>
      <c r="K48" s="81" t="s">
        <v>49</v>
      </c>
    </row>
    <row r="49" spans="1:11" ht="52.5">
      <c r="A49" s="38"/>
      <c r="B49" s="54">
        <v>80101</v>
      </c>
      <c r="C49" s="54">
        <v>2590</v>
      </c>
      <c r="D49" s="55" t="s">
        <v>27</v>
      </c>
      <c r="E49" s="136">
        <v>694561</v>
      </c>
      <c r="F49" s="136">
        <v>0</v>
      </c>
      <c r="G49" s="139">
        <f t="shared" si="13"/>
        <v>694561</v>
      </c>
      <c r="H49" s="65">
        <v>0</v>
      </c>
      <c r="I49" s="139">
        <f t="shared" si="14"/>
        <v>694561</v>
      </c>
      <c r="J49" s="80">
        <v>0</v>
      </c>
      <c r="K49" s="81" t="s">
        <v>39</v>
      </c>
    </row>
    <row r="50" spans="1:11" ht="66">
      <c r="A50" s="38"/>
      <c r="B50" s="54">
        <v>80103</v>
      </c>
      <c r="C50" s="54">
        <v>2540</v>
      </c>
      <c r="D50" s="55" t="s">
        <v>28</v>
      </c>
      <c r="E50" s="136">
        <v>45618</v>
      </c>
      <c r="F50" s="136">
        <v>0</v>
      </c>
      <c r="G50" s="139">
        <f t="shared" si="13"/>
        <v>45618</v>
      </c>
      <c r="H50" s="56">
        <v>0</v>
      </c>
      <c r="I50" s="139">
        <f t="shared" si="14"/>
        <v>45618</v>
      </c>
      <c r="J50" s="80">
        <v>0</v>
      </c>
      <c r="K50" s="66" t="s">
        <v>108</v>
      </c>
    </row>
    <row r="51" spans="1:11" ht="52.5">
      <c r="A51" s="38"/>
      <c r="B51" s="54">
        <v>80103</v>
      </c>
      <c r="C51" s="54">
        <v>2590</v>
      </c>
      <c r="D51" s="55" t="s">
        <v>28</v>
      </c>
      <c r="E51" s="136">
        <v>149525</v>
      </c>
      <c r="F51" s="136">
        <v>0</v>
      </c>
      <c r="G51" s="139">
        <f t="shared" si="13"/>
        <v>149525</v>
      </c>
      <c r="H51" s="65">
        <v>0</v>
      </c>
      <c r="I51" s="139">
        <f t="shared" si="14"/>
        <v>149525</v>
      </c>
      <c r="J51" s="65">
        <v>0</v>
      </c>
      <c r="K51" s="81" t="s">
        <v>64</v>
      </c>
    </row>
    <row r="52" spans="1:11" ht="66">
      <c r="A52" s="54"/>
      <c r="B52" s="54">
        <v>80103</v>
      </c>
      <c r="C52" s="86">
        <v>2590</v>
      </c>
      <c r="D52" s="55" t="s">
        <v>28</v>
      </c>
      <c r="E52" s="136">
        <v>141923</v>
      </c>
      <c r="F52" s="136">
        <v>0</v>
      </c>
      <c r="G52" s="139">
        <f t="shared" si="13"/>
        <v>141923</v>
      </c>
      <c r="H52" s="65">
        <v>0</v>
      </c>
      <c r="I52" s="139">
        <f t="shared" si="14"/>
        <v>141923</v>
      </c>
      <c r="J52" s="80">
        <v>0</v>
      </c>
      <c r="K52" s="81" t="s">
        <v>44</v>
      </c>
    </row>
    <row r="53" spans="1:11" ht="52.5">
      <c r="A53" s="38"/>
      <c r="B53" s="54">
        <v>80103</v>
      </c>
      <c r="C53" s="84">
        <v>2590</v>
      </c>
      <c r="D53" s="55" t="s">
        <v>28</v>
      </c>
      <c r="E53" s="139">
        <v>114045</v>
      </c>
      <c r="F53" s="139">
        <v>0</v>
      </c>
      <c r="G53" s="139">
        <f t="shared" si="13"/>
        <v>114045</v>
      </c>
      <c r="H53" s="56">
        <v>0</v>
      </c>
      <c r="I53" s="139">
        <f t="shared" si="14"/>
        <v>114045</v>
      </c>
      <c r="J53" s="83">
        <v>0</v>
      </c>
      <c r="K53" s="66" t="s">
        <v>51</v>
      </c>
    </row>
    <row r="54" spans="1:11" ht="66">
      <c r="A54" s="38"/>
      <c r="B54" s="13">
        <v>80103</v>
      </c>
      <c r="C54" s="73">
        <v>2590</v>
      </c>
      <c r="D54" s="78" t="s">
        <v>28</v>
      </c>
      <c r="E54" s="139">
        <v>111511</v>
      </c>
      <c r="F54" s="139">
        <v>0</v>
      </c>
      <c r="G54" s="139">
        <f t="shared" si="13"/>
        <v>111511</v>
      </c>
      <c r="H54" s="56">
        <v>0</v>
      </c>
      <c r="I54" s="139">
        <f t="shared" si="14"/>
        <v>111511</v>
      </c>
      <c r="J54" s="83">
        <v>0</v>
      </c>
      <c r="K54" s="66" t="s">
        <v>52</v>
      </c>
    </row>
    <row r="55" spans="1:11" ht="66">
      <c r="A55" s="38"/>
      <c r="B55" s="54">
        <v>80106</v>
      </c>
      <c r="C55" s="84">
        <v>2540</v>
      </c>
      <c r="D55" s="55" t="s">
        <v>63</v>
      </c>
      <c r="E55" s="136">
        <v>73385</v>
      </c>
      <c r="F55" s="136">
        <v>0</v>
      </c>
      <c r="G55" s="139">
        <f t="shared" si="13"/>
        <v>73385</v>
      </c>
      <c r="H55" s="65">
        <v>0</v>
      </c>
      <c r="I55" s="139">
        <f t="shared" si="14"/>
        <v>73385</v>
      </c>
      <c r="J55" s="85">
        <v>0</v>
      </c>
      <c r="K55" s="81" t="s">
        <v>42</v>
      </c>
    </row>
    <row r="56" spans="1:11" ht="66">
      <c r="A56" s="38"/>
      <c r="B56" s="54">
        <v>80106</v>
      </c>
      <c r="C56" s="84">
        <v>2540</v>
      </c>
      <c r="D56" s="55" t="s">
        <v>63</v>
      </c>
      <c r="E56" s="136">
        <v>44031</v>
      </c>
      <c r="F56" s="136">
        <v>0</v>
      </c>
      <c r="G56" s="139">
        <f t="shared" si="13"/>
        <v>44031</v>
      </c>
      <c r="H56" s="65">
        <v>0</v>
      </c>
      <c r="I56" s="139">
        <f t="shared" si="14"/>
        <v>44031</v>
      </c>
      <c r="J56" s="85">
        <v>0</v>
      </c>
      <c r="K56" s="81" t="s">
        <v>109</v>
      </c>
    </row>
    <row r="57" spans="1:11" ht="78.75">
      <c r="A57" s="38"/>
      <c r="B57" s="54">
        <v>80106</v>
      </c>
      <c r="C57" s="86">
        <v>2540</v>
      </c>
      <c r="D57" s="55" t="s">
        <v>63</v>
      </c>
      <c r="E57" s="136">
        <v>44031</v>
      </c>
      <c r="F57" s="136">
        <v>0</v>
      </c>
      <c r="G57" s="139">
        <f t="shared" si="13"/>
        <v>44031</v>
      </c>
      <c r="H57" s="56">
        <v>0</v>
      </c>
      <c r="I57" s="139">
        <f t="shared" si="14"/>
        <v>44031</v>
      </c>
      <c r="J57" s="85">
        <v>0</v>
      </c>
      <c r="K57" s="81" t="s">
        <v>43</v>
      </c>
    </row>
    <row r="58" spans="1:11" ht="52.5">
      <c r="A58" s="38"/>
      <c r="B58" s="87">
        <v>80110</v>
      </c>
      <c r="C58" s="88">
        <v>2540</v>
      </c>
      <c r="D58" s="61" t="s">
        <v>50</v>
      </c>
      <c r="E58" s="152">
        <v>39973</v>
      </c>
      <c r="F58" s="140">
        <v>0</v>
      </c>
      <c r="G58" s="139">
        <f t="shared" si="13"/>
        <v>39973</v>
      </c>
      <c r="H58" s="63">
        <v>0</v>
      </c>
      <c r="I58" s="139">
        <f t="shared" si="14"/>
        <v>39973</v>
      </c>
      <c r="J58" s="89">
        <v>0</v>
      </c>
      <c r="K58" s="90" t="s">
        <v>65</v>
      </c>
    </row>
    <row r="59" spans="1:11" ht="69">
      <c r="A59" s="54"/>
      <c r="B59" s="87">
        <v>80149</v>
      </c>
      <c r="C59" s="88">
        <v>2590</v>
      </c>
      <c r="D59" s="61" t="s">
        <v>69</v>
      </c>
      <c r="E59" s="152">
        <v>206252</v>
      </c>
      <c r="F59" s="140">
        <v>0</v>
      </c>
      <c r="G59" s="139">
        <f t="shared" si="13"/>
        <v>206252</v>
      </c>
      <c r="H59" s="63">
        <v>0</v>
      </c>
      <c r="I59" s="139">
        <f t="shared" si="14"/>
        <v>206252</v>
      </c>
      <c r="J59" s="89">
        <v>0</v>
      </c>
      <c r="K59" s="66" t="s">
        <v>55</v>
      </c>
    </row>
    <row r="60" spans="1:11" ht="69">
      <c r="A60" s="38"/>
      <c r="B60" s="87">
        <v>80150</v>
      </c>
      <c r="C60" s="88">
        <v>2590</v>
      </c>
      <c r="D60" s="61" t="s">
        <v>69</v>
      </c>
      <c r="E60" s="152">
        <v>163660</v>
      </c>
      <c r="F60" s="140">
        <v>0</v>
      </c>
      <c r="G60" s="139">
        <f t="shared" si="13"/>
        <v>163660</v>
      </c>
      <c r="H60" s="63">
        <v>0</v>
      </c>
      <c r="I60" s="139">
        <f t="shared" si="14"/>
        <v>163660</v>
      </c>
      <c r="J60" s="89">
        <v>0</v>
      </c>
      <c r="K60" s="66" t="s">
        <v>52</v>
      </c>
    </row>
    <row r="61" spans="1:11" ht="82.5">
      <c r="A61" s="38"/>
      <c r="B61" s="87">
        <v>80150</v>
      </c>
      <c r="C61" s="88">
        <v>2590</v>
      </c>
      <c r="D61" s="61" t="s">
        <v>70</v>
      </c>
      <c r="E61" s="152">
        <v>2693220</v>
      </c>
      <c r="F61" s="140">
        <v>0</v>
      </c>
      <c r="G61" s="139">
        <f t="shared" si="13"/>
        <v>2693220</v>
      </c>
      <c r="H61" s="63">
        <v>0</v>
      </c>
      <c r="I61" s="139">
        <f t="shared" si="14"/>
        <v>2693220</v>
      </c>
      <c r="J61" s="89">
        <v>0</v>
      </c>
      <c r="K61" s="66" t="s">
        <v>55</v>
      </c>
    </row>
    <row r="62" spans="1:11" ht="82.5">
      <c r="A62" s="38"/>
      <c r="B62" s="87">
        <v>80150</v>
      </c>
      <c r="C62" s="88">
        <v>2590</v>
      </c>
      <c r="D62" s="61" t="s">
        <v>70</v>
      </c>
      <c r="E62" s="152">
        <v>253387</v>
      </c>
      <c r="F62" s="140">
        <v>0</v>
      </c>
      <c r="G62" s="139">
        <f t="shared" si="13"/>
        <v>253387</v>
      </c>
      <c r="H62" s="63">
        <v>0</v>
      </c>
      <c r="I62" s="139">
        <f t="shared" si="14"/>
        <v>253387</v>
      </c>
      <c r="J62" s="89">
        <v>0</v>
      </c>
      <c r="K62" s="78" t="s">
        <v>48</v>
      </c>
    </row>
    <row r="63" spans="1:11" ht="52.5">
      <c r="A63" s="38"/>
      <c r="B63" s="87">
        <v>80153</v>
      </c>
      <c r="C63" s="88">
        <v>2810</v>
      </c>
      <c r="D63" s="61" t="s">
        <v>94</v>
      </c>
      <c r="E63" s="152">
        <v>12907.49</v>
      </c>
      <c r="F63" s="140">
        <v>0</v>
      </c>
      <c r="G63" s="139">
        <f t="shared" si="13"/>
        <v>12907.49</v>
      </c>
      <c r="H63" s="63">
        <v>0</v>
      </c>
      <c r="I63" s="139">
        <f t="shared" si="14"/>
        <v>12907.49</v>
      </c>
      <c r="J63" s="89">
        <v>0</v>
      </c>
      <c r="K63" s="66" t="s">
        <v>55</v>
      </c>
    </row>
    <row r="64" spans="1:11" ht="52.5">
      <c r="A64" s="38"/>
      <c r="B64" s="87">
        <v>80153</v>
      </c>
      <c r="C64" s="88">
        <v>2820</v>
      </c>
      <c r="D64" s="61" t="s">
        <v>94</v>
      </c>
      <c r="E64" s="152">
        <v>7360.65</v>
      </c>
      <c r="F64" s="140">
        <v>0</v>
      </c>
      <c r="G64" s="139">
        <f t="shared" si="13"/>
        <v>7360.65</v>
      </c>
      <c r="H64" s="63">
        <v>0</v>
      </c>
      <c r="I64" s="139">
        <f t="shared" si="14"/>
        <v>7360.65</v>
      </c>
      <c r="J64" s="89">
        <v>0</v>
      </c>
      <c r="K64" s="66" t="s">
        <v>95</v>
      </c>
    </row>
    <row r="65" spans="1:11" ht="54.75">
      <c r="A65" s="38"/>
      <c r="B65" s="87">
        <v>80153</v>
      </c>
      <c r="C65" s="88">
        <v>2820</v>
      </c>
      <c r="D65" s="61" t="s">
        <v>94</v>
      </c>
      <c r="E65" s="152">
        <v>6271.65</v>
      </c>
      <c r="F65" s="140">
        <v>0</v>
      </c>
      <c r="G65" s="139">
        <f t="shared" si="13"/>
        <v>6271.65</v>
      </c>
      <c r="H65" s="63">
        <v>0</v>
      </c>
      <c r="I65" s="139">
        <f t="shared" si="14"/>
        <v>6271.65</v>
      </c>
      <c r="J65" s="89">
        <v>0</v>
      </c>
      <c r="K65" s="78" t="s">
        <v>48</v>
      </c>
    </row>
    <row r="66" spans="1:11" ht="78.75">
      <c r="A66" s="54"/>
      <c r="B66" s="87">
        <v>80153</v>
      </c>
      <c r="C66" s="88">
        <v>2820</v>
      </c>
      <c r="D66" s="61" t="s">
        <v>94</v>
      </c>
      <c r="E66" s="152">
        <v>3474.9</v>
      </c>
      <c r="F66" s="140">
        <v>0</v>
      </c>
      <c r="G66" s="139">
        <v>3474.9</v>
      </c>
      <c r="H66" s="63">
        <v>0</v>
      </c>
      <c r="I66" s="139">
        <f t="shared" si="14"/>
        <v>3474.9</v>
      </c>
      <c r="J66" s="89">
        <v>0</v>
      </c>
      <c r="K66" s="81" t="s">
        <v>96</v>
      </c>
    </row>
    <row r="67" spans="1:11" ht="96">
      <c r="A67" s="38"/>
      <c r="B67" s="87">
        <v>80153</v>
      </c>
      <c r="C67" s="88">
        <v>2820</v>
      </c>
      <c r="D67" s="61" t="s">
        <v>94</v>
      </c>
      <c r="E67" s="152">
        <v>4301.55</v>
      </c>
      <c r="F67" s="140">
        <v>0</v>
      </c>
      <c r="G67" s="139">
        <v>4301.55</v>
      </c>
      <c r="H67" s="63">
        <v>0</v>
      </c>
      <c r="I67" s="139">
        <f t="shared" si="14"/>
        <v>4301.55</v>
      </c>
      <c r="J67" s="89">
        <v>0</v>
      </c>
      <c r="K67" s="78" t="s">
        <v>97</v>
      </c>
    </row>
    <row r="68" spans="1:11" ht="13.5">
      <c r="A68" s="8">
        <v>851</v>
      </c>
      <c r="B68" s="8"/>
      <c r="C68" s="70"/>
      <c r="D68" s="91" t="s">
        <v>17</v>
      </c>
      <c r="E68" s="130">
        <f aca="true" t="shared" si="15" ref="E68:J68">E69+E71+E72+E73+E74+E76+E70+E75</f>
        <v>141806</v>
      </c>
      <c r="F68" s="130">
        <f t="shared" si="15"/>
        <v>0</v>
      </c>
      <c r="G68" s="130">
        <f t="shared" si="15"/>
        <v>141806</v>
      </c>
      <c r="H68" s="21">
        <f t="shared" si="15"/>
        <v>0</v>
      </c>
      <c r="I68" s="130">
        <f t="shared" si="15"/>
        <v>0</v>
      </c>
      <c r="J68" s="21">
        <f t="shared" si="15"/>
        <v>141806</v>
      </c>
      <c r="K68" s="91"/>
    </row>
    <row r="69" spans="1:11" ht="66">
      <c r="A69" s="92"/>
      <c r="B69" s="13">
        <v>85149</v>
      </c>
      <c r="C69" s="13">
        <v>2360</v>
      </c>
      <c r="D69" s="14" t="s">
        <v>30</v>
      </c>
      <c r="E69" s="128">
        <v>0</v>
      </c>
      <c r="F69" s="141">
        <v>0</v>
      </c>
      <c r="G69" s="141">
        <f aca="true" t="shared" si="16" ref="G69:G76">E69+F69</f>
        <v>0</v>
      </c>
      <c r="H69" s="46">
        <v>0</v>
      </c>
      <c r="I69" s="138">
        <v>0</v>
      </c>
      <c r="J69" s="37">
        <f aca="true" t="shared" si="17" ref="J69:J76">G69</f>
        <v>0</v>
      </c>
      <c r="K69" s="33" t="s">
        <v>92</v>
      </c>
    </row>
    <row r="70" spans="1:11" ht="66">
      <c r="A70" s="38"/>
      <c r="B70" s="13">
        <v>85149</v>
      </c>
      <c r="C70" s="13">
        <v>2360</v>
      </c>
      <c r="D70" s="14" t="s">
        <v>30</v>
      </c>
      <c r="E70" s="128">
        <v>16000</v>
      </c>
      <c r="F70" s="141">
        <v>0</v>
      </c>
      <c r="G70" s="141">
        <f>E70+F70</f>
        <v>16000</v>
      </c>
      <c r="H70" s="46">
        <v>0</v>
      </c>
      <c r="I70" s="138">
        <v>0</v>
      </c>
      <c r="J70" s="37">
        <f>G70</f>
        <v>16000</v>
      </c>
      <c r="K70" s="33" t="s">
        <v>98</v>
      </c>
    </row>
    <row r="71" spans="1:11" ht="26.25">
      <c r="A71" s="38"/>
      <c r="B71" s="13">
        <v>85149</v>
      </c>
      <c r="C71" s="13">
        <v>2360</v>
      </c>
      <c r="D71" s="14" t="s">
        <v>30</v>
      </c>
      <c r="E71" s="128">
        <v>20000</v>
      </c>
      <c r="F71" s="141">
        <v>0</v>
      </c>
      <c r="G71" s="141">
        <f t="shared" si="16"/>
        <v>20000</v>
      </c>
      <c r="H71" s="46"/>
      <c r="I71" s="138"/>
      <c r="J71" s="37">
        <f t="shared" si="17"/>
        <v>20000</v>
      </c>
      <c r="K71" s="33" t="s">
        <v>81</v>
      </c>
    </row>
    <row r="72" spans="1:11" ht="52.5">
      <c r="A72" s="38"/>
      <c r="B72" s="13">
        <v>85149</v>
      </c>
      <c r="C72" s="13">
        <v>2360</v>
      </c>
      <c r="D72" s="14" t="s">
        <v>30</v>
      </c>
      <c r="E72" s="128">
        <v>64606</v>
      </c>
      <c r="F72" s="128">
        <v>0</v>
      </c>
      <c r="G72" s="141">
        <f t="shared" si="16"/>
        <v>64606</v>
      </c>
      <c r="H72" s="48">
        <v>0</v>
      </c>
      <c r="I72" s="128">
        <v>0</v>
      </c>
      <c r="J72" s="37">
        <f t="shared" si="17"/>
        <v>64606</v>
      </c>
      <c r="K72" s="66" t="s">
        <v>62</v>
      </c>
    </row>
    <row r="73" spans="1:11" ht="39">
      <c r="A73" s="38"/>
      <c r="B73" s="54">
        <v>85154</v>
      </c>
      <c r="C73" s="84">
        <v>2360</v>
      </c>
      <c r="D73" s="14" t="s">
        <v>30</v>
      </c>
      <c r="E73" s="128">
        <v>7200</v>
      </c>
      <c r="F73" s="128">
        <v>0</v>
      </c>
      <c r="G73" s="141">
        <f t="shared" si="16"/>
        <v>7200</v>
      </c>
      <c r="H73" s="48">
        <v>0</v>
      </c>
      <c r="I73" s="128">
        <v>0</v>
      </c>
      <c r="J73" s="37">
        <f t="shared" si="17"/>
        <v>7200</v>
      </c>
      <c r="K73" s="66" t="s">
        <v>86</v>
      </c>
    </row>
    <row r="74" spans="1:11" ht="66">
      <c r="A74" s="38"/>
      <c r="B74" s="13">
        <v>85154</v>
      </c>
      <c r="C74" s="73">
        <v>2360</v>
      </c>
      <c r="D74" s="14" t="s">
        <v>30</v>
      </c>
      <c r="E74" s="128">
        <v>5000</v>
      </c>
      <c r="F74" s="128">
        <v>0</v>
      </c>
      <c r="G74" s="141">
        <f t="shared" si="16"/>
        <v>5000</v>
      </c>
      <c r="H74" s="48"/>
      <c r="I74" s="128"/>
      <c r="J74" s="37">
        <f t="shared" si="17"/>
        <v>5000</v>
      </c>
      <c r="K74" s="66" t="s">
        <v>85</v>
      </c>
    </row>
    <row r="75" spans="1:11" ht="52.5">
      <c r="A75" s="54"/>
      <c r="B75" s="54">
        <v>85154</v>
      </c>
      <c r="C75" s="86">
        <v>2820</v>
      </c>
      <c r="D75" s="121" t="s">
        <v>18</v>
      </c>
      <c r="E75" s="128">
        <v>10000</v>
      </c>
      <c r="F75" s="128">
        <v>0</v>
      </c>
      <c r="G75" s="141">
        <f t="shared" si="16"/>
        <v>10000</v>
      </c>
      <c r="H75" s="48">
        <v>0</v>
      </c>
      <c r="I75" s="128">
        <v>0</v>
      </c>
      <c r="J75" s="37">
        <f t="shared" si="17"/>
        <v>10000</v>
      </c>
      <c r="K75" s="66" t="s">
        <v>99</v>
      </c>
    </row>
    <row r="76" spans="1:11" ht="39">
      <c r="A76" s="38"/>
      <c r="B76" s="54">
        <v>85154</v>
      </c>
      <c r="C76" s="84">
        <v>2820</v>
      </c>
      <c r="D76" s="121" t="s">
        <v>18</v>
      </c>
      <c r="E76" s="128">
        <v>19000</v>
      </c>
      <c r="F76" s="128">
        <v>0</v>
      </c>
      <c r="G76" s="141">
        <f t="shared" si="16"/>
        <v>19000</v>
      </c>
      <c r="H76" s="48"/>
      <c r="I76" s="128"/>
      <c r="J76" s="37">
        <f t="shared" si="17"/>
        <v>19000</v>
      </c>
      <c r="K76" s="82" t="s">
        <v>78</v>
      </c>
    </row>
    <row r="77" spans="1:11" ht="13.5">
      <c r="A77" s="8">
        <v>852</v>
      </c>
      <c r="B77" s="8"/>
      <c r="C77" s="70"/>
      <c r="D77" s="91" t="s">
        <v>31</v>
      </c>
      <c r="E77" s="130">
        <f aca="true" t="shared" si="18" ref="E77:J77">E78+E79</f>
        <v>10000</v>
      </c>
      <c r="F77" s="130">
        <f t="shared" si="18"/>
        <v>0</v>
      </c>
      <c r="G77" s="130">
        <f t="shared" si="18"/>
        <v>10000</v>
      </c>
      <c r="H77" s="21">
        <f t="shared" si="18"/>
        <v>0</v>
      </c>
      <c r="I77" s="130">
        <f t="shared" si="18"/>
        <v>0</v>
      </c>
      <c r="J77" s="21">
        <f t="shared" si="18"/>
        <v>10000</v>
      </c>
      <c r="K77" s="93"/>
    </row>
    <row r="78" spans="1:11" ht="66">
      <c r="A78" s="60"/>
      <c r="B78" s="24">
        <v>85295</v>
      </c>
      <c r="C78" s="94">
        <v>2360</v>
      </c>
      <c r="D78" s="78" t="s">
        <v>16</v>
      </c>
      <c r="E78" s="131">
        <v>0</v>
      </c>
      <c r="F78" s="142">
        <v>0</v>
      </c>
      <c r="G78" s="131">
        <f>E78+F78</f>
        <v>0</v>
      </c>
      <c r="H78" s="26"/>
      <c r="I78" s="131"/>
      <c r="J78" s="95">
        <f>G78</f>
        <v>0</v>
      </c>
      <c r="K78" s="96" t="s">
        <v>68</v>
      </c>
    </row>
    <row r="79" spans="1:11" ht="66">
      <c r="A79" s="60"/>
      <c r="B79" s="24">
        <v>85295</v>
      </c>
      <c r="C79" s="94">
        <v>2360</v>
      </c>
      <c r="D79" s="78" t="s">
        <v>16</v>
      </c>
      <c r="E79" s="131">
        <v>10000</v>
      </c>
      <c r="F79" s="142">
        <v>0</v>
      </c>
      <c r="G79" s="131">
        <f>E79+F79</f>
        <v>10000</v>
      </c>
      <c r="H79" s="26"/>
      <c r="I79" s="131"/>
      <c r="J79" s="95">
        <f>G79</f>
        <v>10000</v>
      </c>
      <c r="K79" s="96" t="s">
        <v>93</v>
      </c>
    </row>
    <row r="80" spans="1:11" ht="13.5">
      <c r="A80" s="8">
        <v>854</v>
      </c>
      <c r="B80" s="8"/>
      <c r="C80" s="70"/>
      <c r="D80" s="51" t="s">
        <v>73</v>
      </c>
      <c r="E80" s="130">
        <f aca="true" t="shared" si="19" ref="E80:J80">E81+E82</f>
        <v>53808</v>
      </c>
      <c r="F80" s="130">
        <f t="shared" si="19"/>
        <v>0</v>
      </c>
      <c r="G80" s="130">
        <f t="shared" si="19"/>
        <v>53808</v>
      </c>
      <c r="H80" s="21">
        <f t="shared" si="19"/>
        <v>0</v>
      </c>
      <c r="I80" s="130">
        <f t="shared" si="19"/>
        <v>53808</v>
      </c>
      <c r="J80" s="21">
        <f t="shared" si="19"/>
        <v>0</v>
      </c>
      <c r="K80" s="97"/>
    </row>
    <row r="81" spans="1:11" ht="52.5">
      <c r="A81" s="120"/>
      <c r="B81" s="24">
        <v>85404</v>
      </c>
      <c r="C81" s="94">
        <v>2590</v>
      </c>
      <c r="D81" s="98" t="s">
        <v>74</v>
      </c>
      <c r="E81" s="131">
        <v>6208</v>
      </c>
      <c r="F81" s="131">
        <v>0</v>
      </c>
      <c r="G81" s="131">
        <f>E81+F81</f>
        <v>6208</v>
      </c>
      <c r="H81" s="26"/>
      <c r="I81" s="131">
        <f>G81</f>
        <v>6208</v>
      </c>
      <c r="J81" s="95"/>
      <c r="K81" s="66" t="s">
        <v>48</v>
      </c>
    </row>
    <row r="82" spans="1:11" ht="92.25">
      <c r="A82" s="60"/>
      <c r="B82" s="87">
        <v>85404</v>
      </c>
      <c r="C82" s="88">
        <v>2590</v>
      </c>
      <c r="D82" s="55" t="s">
        <v>74</v>
      </c>
      <c r="E82" s="150">
        <v>47600</v>
      </c>
      <c r="F82" s="131">
        <v>0</v>
      </c>
      <c r="G82" s="131">
        <f>E82+F82</f>
        <v>47600</v>
      </c>
      <c r="H82" s="26">
        <v>0</v>
      </c>
      <c r="I82" s="150">
        <f>G82</f>
        <v>47600</v>
      </c>
      <c r="J82" s="117">
        <v>0</v>
      </c>
      <c r="K82" s="118" t="s">
        <v>75</v>
      </c>
    </row>
    <row r="83" spans="1:11" s="153" customFormat="1" ht="13.5">
      <c r="A83" s="154">
        <v>900</v>
      </c>
      <c r="B83" s="155"/>
      <c r="C83" s="156"/>
      <c r="D83" s="157" t="s">
        <v>101</v>
      </c>
      <c r="E83" s="158">
        <f aca="true" t="shared" si="20" ref="E83:J83">E84+E85+E86</f>
        <v>2100</v>
      </c>
      <c r="F83" s="158">
        <f t="shared" si="20"/>
        <v>0</v>
      </c>
      <c r="G83" s="158">
        <f t="shared" si="20"/>
        <v>2100</v>
      </c>
      <c r="H83" s="159">
        <f t="shared" si="20"/>
        <v>0</v>
      </c>
      <c r="I83" s="158">
        <f t="shared" si="20"/>
        <v>2100</v>
      </c>
      <c r="J83" s="160">
        <f t="shared" si="20"/>
        <v>0</v>
      </c>
      <c r="K83" s="161"/>
    </row>
    <row r="84" spans="1:11" ht="66">
      <c r="A84" s="120"/>
      <c r="B84" s="87">
        <v>90002</v>
      </c>
      <c r="C84" s="88">
        <v>2810</v>
      </c>
      <c r="D84" s="55" t="s">
        <v>102</v>
      </c>
      <c r="E84" s="150">
        <v>300</v>
      </c>
      <c r="F84" s="131">
        <v>0</v>
      </c>
      <c r="G84" s="139">
        <f>E84+F84</f>
        <v>300</v>
      </c>
      <c r="H84" s="26">
        <v>0</v>
      </c>
      <c r="I84" s="150">
        <f>G84</f>
        <v>300</v>
      </c>
      <c r="J84" s="117">
        <v>0</v>
      </c>
      <c r="K84" s="66" t="s">
        <v>103</v>
      </c>
    </row>
    <row r="85" spans="1:11" ht="66">
      <c r="A85" s="87"/>
      <c r="B85" s="87">
        <v>90002</v>
      </c>
      <c r="C85" s="162">
        <v>2820</v>
      </c>
      <c r="D85" s="55" t="s">
        <v>102</v>
      </c>
      <c r="E85" s="150">
        <v>1300</v>
      </c>
      <c r="F85" s="131">
        <v>0</v>
      </c>
      <c r="G85" s="139">
        <f>E85+F85</f>
        <v>1300</v>
      </c>
      <c r="H85" s="26">
        <v>0</v>
      </c>
      <c r="I85" s="150">
        <f>G85</f>
        <v>1300</v>
      </c>
      <c r="J85" s="117">
        <v>0</v>
      </c>
      <c r="K85" s="66" t="s">
        <v>104</v>
      </c>
    </row>
    <row r="86" spans="1:11" ht="78.75">
      <c r="A86" s="87"/>
      <c r="B86" s="87">
        <v>90002</v>
      </c>
      <c r="C86" s="88">
        <v>2820</v>
      </c>
      <c r="D86" s="55" t="s">
        <v>102</v>
      </c>
      <c r="E86" s="150">
        <v>500</v>
      </c>
      <c r="F86" s="131">
        <v>0</v>
      </c>
      <c r="G86" s="143">
        <f>E86+F86</f>
        <v>500</v>
      </c>
      <c r="H86" s="26">
        <v>0</v>
      </c>
      <c r="I86" s="150">
        <f>G86</f>
        <v>500</v>
      </c>
      <c r="J86" s="117">
        <v>0</v>
      </c>
      <c r="K86" s="81" t="s">
        <v>105</v>
      </c>
    </row>
    <row r="87" spans="1:11" ht="13.5">
      <c r="A87" s="8">
        <v>921</v>
      </c>
      <c r="B87" s="8"/>
      <c r="C87" s="8"/>
      <c r="D87" s="51" t="s">
        <v>19</v>
      </c>
      <c r="E87" s="133">
        <f aca="true" t="shared" si="21" ref="E87:J87">E88</f>
        <v>250000</v>
      </c>
      <c r="F87" s="133">
        <f t="shared" si="21"/>
        <v>0</v>
      </c>
      <c r="G87" s="133">
        <f t="shared" si="21"/>
        <v>250000</v>
      </c>
      <c r="H87" s="52">
        <f t="shared" si="21"/>
        <v>0</v>
      </c>
      <c r="I87" s="133">
        <f t="shared" si="21"/>
        <v>0</v>
      </c>
      <c r="J87" s="52">
        <f t="shared" si="21"/>
        <v>250000</v>
      </c>
      <c r="K87" s="51"/>
    </row>
    <row r="88" spans="1:11" ht="39">
      <c r="A88" s="38"/>
      <c r="B88" s="54">
        <v>92120</v>
      </c>
      <c r="C88" s="38">
        <v>2720</v>
      </c>
      <c r="D88" s="99" t="s">
        <v>45</v>
      </c>
      <c r="E88" s="143">
        <v>250000</v>
      </c>
      <c r="F88" s="143">
        <v>0</v>
      </c>
      <c r="G88" s="143">
        <f>E88+F88</f>
        <v>250000</v>
      </c>
      <c r="H88" s="65">
        <v>0</v>
      </c>
      <c r="I88" s="143">
        <v>0</v>
      </c>
      <c r="J88" s="85">
        <f>G88</f>
        <v>250000</v>
      </c>
      <c r="K88" s="81" t="s">
        <v>56</v>
      </c>
    </row>
    <row r="89" spans="1:11" ht="13.5">
      <c r="A89" s="8">
        <v>926</v>
      </c>
      <c r="B89" s="8"/>
      <c r="C89" s="8"/>
      <c r="D89" s="51" t="s">
        <v>32</v>
      </c>
      <c r="E89" s="133">
        <f>E90</f>
        <v>250000</v>
      </c>
      <c r="F89" s="133">
        <f>F90</f>
        <v>0</v>
      </c>
      <c r="G89" s="133">
        <f>G90</f>
        <v>250000</v>
      </c>
      <c r="H89" s="52">
        <v>0</v>
      </c>
      <c r="I89" s="133">
        <v>0</v>
      </c>
      <c r="J89" s="52">
        <v>250000</v>
      </c>
      <c r="K89" s="100"/>
    </row>
    <row r="90" spans="1:11" ht="66">
      <c r="A90" s="13"/>
      <c r="B90" s="13">
        <v>92605</v>
      </c>
      <c r="C90" s="13">
        <v>2360</v>
      </c>
      <c r="D90" s="78" t="s">
        <v>33</v>
      </c>
      <c r="E90" s="139">
        <v>250000</v>
      </c>
      <c r="F90" s="139">
        <v>0</v>
      </c>
      <c r="G90" s="139">
        <f>E90+F90</f>
        <v>250000</v>
      </c>
      <c r="H90" s="56">
        <v>0</v>
      </c>
      <c r="I90" s="139">
        <v>0</v>
      </c>
      <c r="J90" s="62">
        <f>G90</f>
        <v>250000</v>
      </c>
      <c r="K90" s="81" t="s">
        <v>57</v>
      </c>
    </row>
    <row r="91" spans="1:11" ht="13.5">
      <c r="A91" s="182" t="s">
        <v>15</v>
      </c>
      <c r="B91" s="183"/>
      <c r="C91" s="184"/>
      <c r="D91" s="101"/>
      <c r="E91" s="144">
        <f aca="true" t="shared" si="22" ref="E91:J91">E39+E41+E44+E68+E77+E80+E87+E89+E83</f>
        <v>8993268.240000002</v>
      </c>
      <c r="F91" s="144">
        <f t="shared" si="22"/>
        <v>0</v>
      </c>
      <c r="G91" s="144">
        <f t="shared" si="22"/>
        <v>8993268.240000002</v>
      </c>
      <c r="H91" s="102">
        <f t="shared" si="22"/>
        <v>0</v>
      </c>
      <c r="I91" s="144">
        <f t="shared" si="22"/>
        <v>8328462.240000001</v>
      </c>
      <c r="J91" s="102">
        <f t="shared" si="22"/>
        <v>664806</v>
      </c>
      <c r="K91" s="103"/>
    </row>
    <row r="92" spans="1:11" ht="13.5">
      <c r="A92" s="164" t="s">
        <v>47</v>
      </c>
      <c r="B92" s="199"/>
      <c r="C92" s="199"/>
      <c r="D92" s="200"/>
      <c r="E92" s="145">
        <f aca="true" t="shared" si="23" ref="E92:J92">E91</f>
        <v>8993268.240000002</v>
      </c>
      <c r="F92" s="145">
        <f t="shared" si="23"/>
        <v>0</v>
      </c>
      <c r="G92" s="145">
        <f t="shared" si="23"/>
        <v>8993268.240000002</v>
      </c>
      <c r="H92" s="104">
        <f t="shared" si="23"/>
        <v>0</v>
      </c>
      <c r="I92" s="145">
        <f t="shared" si="23"/>
        <v>8328462.240000001</v>
      </c>
      <c r="J92" s="104">
        <f t="shared" si="23"/>
        <v>664806</v>
      </c>
      <c r="K92" s="105"/>
    </row>
    <row r="93" spans="1:11" ht="13.5">
      <c r="A93" s="185" t="s">
        <v>38</v>
      </c>
      <c r="B93" s="186"/>
      <c r="C93" s="186"/>
      <c r="D93" s="187"/>
      <c r="E93" s="146">
        <f aca="true" t="shared" si="24" ref="E93:J93">E36+E92</f>
        <v>13386070.240000002</v>
      </c>
      <c r="F93" s="146">
        <f t="shared" si="24"/>
        <v>110000</v>
      </c>
      <c r="G93" s="146">
        <f t="shared" si="24"/>
        <v>13496070.240000002</v>
      </c>
      <c r="H93" s="106">
        <f t="shared" si="24"/>
        <v>320900</v>
      </c>
      <c r="I93" s="146">
        <f t="shared" si="24"/>
        <v>12259736.240000002</v>
      </c>
      <c r="J93" s="106">
        <f t="shared" si="24"/>
        <v>915434</v>
      </c>
      <c r="K93" s="107"/>
    </row>
    <row r="99" ht="12.75">
      <c r="I99" s="123">
        <f>H94+I94+J94-G94</f>
        <v>0</v>
      </c>
    </row>
    <row r="101" ht="12.75">
      <c r="I101" s="151">
        <v>13496070.24</v>
      </c>
    </row>
    <row r="102" ht="12.75">
      <c r="I102" s="123">
        <f>G93-I101</f>
        <v>0</v>
      </c>
    </row>
    <row r="103" spans="6:7" ht="12.75">
      <c r="F103" s="163">
        <v>13496070.24</v>
      </c>
      <c r="G103" s="163"/>
    </row>
    <row r="104" ht="12.75">
      <c r="G104" s="123">
        <f>G93-F103</f>
        <v>0</v>
      </c>
    </row>
  </sheetData>
  <sheetProtection selectLockedCells="1" selectUnlockedCells="1"/>
  <mergeCells count="27">
    <mergeCell ref="H2:K2"/>
    <mergeCell ref="H3:K3"/>
    <mergeCell ref="H4:K4"/>
    <mergeCell ref="A92:D92"/>
    <mergeCell ref="A36:D36"/>
    <mergeCell ref="A9:K9"/>
    <mergeCell ref="A10:K10"/>
    <mergeCell ref="B7:B8"/>
    <mergeCell ref="A5:K5"/>
    <mergeCell ref="E7:E8"/>
    <mergeCell ref="C7:C8"/>
    <mergeCell ref="A93:D93"/>
    <mergeCell ref="H7:J7"/>
    <mergeCell ref="K7:K8"/>
    <mergeCell ref="A13:C13"/>
    <mergeCell ref="A38:K38"/>
    <mergeCell ref="A91:C91"/>
    <mergeCell ref="F103:G103"/>
    <mergeCell ref="A25:K25"/>
    <mergeCell ref="D7:D8"/>
    <mergeCell ref="A7:A8"/>
    <mergeCell ref="G7:G8"/>
    <mergeCell ref="F7:F8"/>
    <mergeCell ref="A14:K14"/>
    <mergeCell ref="A37:K37"/>
    <mergeCell ref="A35:C35"/>
    <mergeCell ref="A24:C2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2019-07-08T06:12:55Z</cp:lastPrinted>
  <dcterms:created xsi:type="dcterms:W3CDTF">2019-01-11T09:51:55Z</dcterms:created>
  <dcterms:modified xsi:type="dcterms:W3CDTF">2019-07-08T06:27:19Z</dcterms:modified>
  <cp:category/>
  <cp:version/>
  <cp:contentType/>
  <cp:contentStatus/>
</cp:coreProperties>
</file>