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20100" windowHeight="90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'Arkusz1'!$A$1:$M$72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<sst xmlns="http://schemas.openxmlformats.org/spreadsheetml/2006/main" count="270" uniqueCount="130">
  <si>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</si>
  <si>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</si>
  <si>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</si>
  <si>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</si>
  <si>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</si>
  <si>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</si>
  <si>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</si>
  <si>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</si>
  <si>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</si>
  <si>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</si>
  <si>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600</t>
  </si>
  <si>
    <t>700</t>
  </si>
  <si>
    <t>70005</t>
  </si>
  <si>
    <t>900</t>
  </si>
  <si>
    <t>921</t>
  </si>
  <si>
    <t>90015</t>
  </si>
  <si>
    <t>realizacja</t>
  </si>
  <si>
    <t>010</t>
  </si>
  <si>
    <t>01041</t>
  </si>
  <si>
    <t>60014</t>
  </si>
  <si>
    <t>710</t>
  </si>
  <si>
    <t>71035</t>
  </si>
  <si>
    <t>60017</t>
  </si>
  <si>
    <t>630</t>
  </si>
  <si>
    <t>63003</t>
  </si>
  <si>
    <t>92120</t>
  </si>
  <si>
    <t>60095</t>
  </si>
  <si>
    <t>Ogółem:</t>
  </si>
  <si>
    <t>WI-Bystrzyca Kłodzka-Uporządkowanie kanalizacji ogólnospławnej w rejonie: Plac Wolności (4a,5a,6a) i Podmiejska (2,4,6,8,10,12) w Bystrzycy Kł</t>
  </si>
  <si>
    <t>FS 30%  BP</t>
  </si>
  <si>
    <t>60013</t>
  </si>
  <si>
    <t>30% f.soł</t>
  </si>
  <si>
    <t>WI-F.sołecki- Stara Bystrzyca- budowa oświetlenia drogowego przy drodze powiatowej dz.540 i 534/2/od sklepu do Papierni/- do 33 pkt.</t>
  </si>
  <si>
    <t>RGŻ-f.sołecki-Nowa Łomnica- budowa wiaty gospodarczej</t>
  </si>
  <si>
    <t>926</t>
  </si>
  <si>
    <t>92601</t>
  </si>
  <si>
    <t>dokumentacja</t>
  </si>
  <si>
    <t>WTiKF-Bystrzyca Kłodzka-zabezpieczenie części podziemnych dawnego więzienia zlokalizowanego przy ul. Kupieckiej oraz od ul. Siemiradzkiego i ul. Międzyleśnej</t>
  </si>
  <si>
    <t>wniosek do UE</t>
  </si>
  <si>
    <t>UE</t>
  </si>
  <si>
    <t xml:space="preserve"> DSDiK</t>
  </si>
  <si>
    <t>Nadleśnictwo Międzylesie</t>
  </si>
  <si>
    <t>UE- Powiat kłodzki</t>
  </si>
  <si>
    <t>WTiKF-Góra Parkowa-I etap prac budowlanych</t>
  </si>
  <si>
    <t>UE złożony projekt</t>
  </si>
  <si>
    <t>GGG-projekt partnerski Euroregion-Polsko-Czeski Szlak Grzbietowy Jagodna -Budowa wieży widokowej</t>
  </si>
  <si>
    <t>FN-CIS-zakup samochodu dla CIS</t>
  </si>
  <si>
    <t>FN-CIS- przyłączenie do sieci gazowej budynku i szklarni</t>
  </si>
  <si>
    <t>GGG- zakup gruntów</t>
  </si>
  <si>
    <t>WPiRL- zagospodarowanie skarp wraz z ich zabezpieczeniem w obr.dz.1/434,417,431,433/2,433,/3</t>
  </si>
  <si>
    <t>MGOK- zakup serwera NAS do przechowywania i wymiany danych</t>
  </si>
  <si>
    <t>MGOK- projekt przebudowy kotła co i instalacji w MGOK</t>
  </si>
  <si>
    <t>WTiKF-przebudowa basenu kąpielowego-budowa krytej pływalni</t>
  </si>
  <si>
    <t>RGŻ-f.soł.Gorzanów-budowa przyłącza energetycznego do szkoły</t>
  </si>
  <si>
    <t>RGŻ-f.sołecki-Międzygórze-montaż wiaty przystankowej</t>
  </si>
  <si>
    <t>WI- f.sołecki- Mostowice- budowa oświetlenia drogowego 1 pkt.</t>
  </si>
  <si>
    <t>RGŻ-f.sołecki-Nowa Bystrzyca-budowa ogrodzenia placu rekreacyjnego</t>
  </si>
  <si>
    <t>RGŻ-f.sołecki-Poręba- zakup namiotu</t>
  </si>
  <si>
    <t>WI-f.sołecki-Stara Łomnica- budowa oświetlenia-dokumentacja</t>
  </si>
  <si>
    <t>WI- f.sołecki-Starkówek-budowa oświetlenia wsi-dokumentacja</t>
  </si>
  <si>
    <t>WI- f.sołecki- Topolice- budowa oświetlenia drogowego 1 pkt.</t>
  </si>
  <si>
    <t>RGŻ-f.sołecki-Wilkanów-budowa drogi obok cmentarza</t>
  </si>
  <si>
    <t>WI-f.sołecki-Wilkanów- budowa oświetlenia</t>
  </si>
  <si>
    <t>RGŻ-f.sołecki-Wyszki- zakup urządzeń do siłowni zewnętrznej</t>
  </si>
  <si>
    <t>RGŻ-f.sołecki-Zabłocie-zakup i montaż  wiaty przystankowej</t>
  </si>
  <si>
    <t>60078</t>
  </si>
  <si>
    <t xml:space="preserve">dokumentacja </t>
  </si>
  <si>
    <t>WI- Remont Ratusza w Bystrzycy Kł.</t>
  </si>
  <si>
    <t>70004</t>
  </si>
  <si>
    <t>WI- f.sołecki- Idzików- budowa oświetlenia drogowego 2 pkt.</t>
  </si>
  <si>
    <t>dokumentacj</t>
  </si>
  <si>
    <t>MGOK- zakup akordeonu dla Zespołu Wilczanie</t>
  </si>
  <si>
    <t>750</t>
  </si>
  <si>
    <t>75023</t>
  </si>
  <si>
    <t>GGG-Biała Woda-budowa zjazdu</t>
  </si>
  <si>
    <t>GGG-Bystrzyca Kłodzka-budowa zjazdu kotłownia</t>
  </si>
  <si>
    <t xml:space="preserve">RGŻ-dofinansowanie do budowy studni </t>
  </si>
  <si>
    <t>KF-zakup traktorka do koszenia stadionu</t>
  </si>
  <si>
    <t>WI-Międzygórze-Wodospad Wilczki-ciąg pieszy nad wodospadem dz. 83/2</t>
  </si>
  <si>
    <t>GKM-Bystrzyca Kłodzka-budowa parkingu przy ul. Starobystrzyckiej dz. nr 1347,1348,1349-dokumentacja kosztorysowa</t>
  </si>
  <si>
    <t>GKM-Marianówka-montaż barier energochłonnych wzdłuż drogi w kier.Sanktuarium Maria Śnieżna</t>
  </si>
  <si>
    <t>GKM-Bystrzyca Kłodzka-budowa chodnika od ul. Strażackiej do Orlika-dokumentacja techniczna</t>
  </si>
  <si>
    <t>GKM-usuwanie skutków powodzi i ulewnych opadów deszczu-udział gminy w zadaniach powodziowych</t>
  </si>
  <si>
    <t>RGŻ-f.sołecki-Młoty-zakup i montaż wiaty przystankowej</t>
  </si>
  <si>
    <t>ZUK-Bystrzyca Kłodzka ul. Okrzei 20-adaptacja pomieszczeń użytkowych na 7 lokali mieszkalnych</t>
  </si>
  <si>
    <t>ZUK-Bystrzyca Kłodzka ul. Sienkiewicza 1-adaptacja pomieszczeń użytkowych na 2 lokale mieszkalne</t>
  </si>
  <si>
    <t>WPiRL-Bystrzyca Kłodzka, Plac Wolności 5-opracowanie dokumentacji technicznej budynku na biura UMiG</t>
  </si>
  <si>
    <t>RGŻ-f.sołecki-Wójtowice-ogrodzenie cmentarza</t>
  </si>
  <si>
    <t xml:space="preserve">SM-zakup instrumentów </t>
  </si>
  <si>
    <t>WTikF-Bystrzyca Kłodzka Plac Wolności 17-dodatkowe prace konserwatorskie-elewacja frontowa budynku</t>
  </si>
  <si>
    <t>RGŻ-OŚ-dof.kosztów budowy przyłączy kanalizacyjnych na terenie Gminy Bystrzyca Kłodzka</t>
  </si>
  <si>
    <t>WI-Długopole Zdrój-przebudowa oświetlenia drogowego przy drodze powiatowej dz. nr 23 i drodze gminnej dz. nr 121-4pkt (dojazd do placu rekreacyjnego)-5 pkt</t>
  </si>
  <si>
    <t>WTiKF-INTERREG-Projekt Góra Parkowa, trasy singletrack-projekt ,,Na granicy na krawędzi"</t>
  </si>
  <si>
    <t>WPiRL-Bystrzyca Kłodzka-Przebudowa budynku MGOK w Bystrzycy Kłodziej wraz z zakupem wyposażenia-IV etap</t>
  </si>
  <si>
    <t>FN-MGOK-Odbudowa budynku świetlicy wiejskiej w Nowej Łomnicy nr 18</t>
  </si>
  <si>
    <t>WTiKF-Program Interreg V-A RCz-P- projekt "Singletrack Glacensis 2017-2020" /pętle w Masywie Śnieżnika i w Masywie Jagodnej/</t>
  </si>
  <si>
    <t>OR-zakup komputerów dla UMiG</t>
  </si>
  <si>
    <t>Wykaz zadań inwestycyjnych  na  2019 rok</t>
  </si>
  <si>
    <t>Plan przed zmianą</t>
  </si>
  <si>
    <t>Zmiana</t>
  </si>
  <si>
    <t>Plan po zmianie</t>
  </si>
  <si>
    <t>FN-Poprawa bezpieczeństwa i płynności ruchu poprzez budowę sygnalizacji świetlnej na skrzyżowaniu drogi woj..nr 388 (ul.H.Sienkiewicza) z A.Mickiewicza w Bystrzycy Kłodzkiej</t>
  </si>
  <si>
    <t>WPiRL-Bystrzyca Kłodzka Szkoła Podstawowa Nr 2-remont Sali Gimnastycznej wraz z łącznikiem</t>
  </si>
  <si>
    <t>801</t>
  </si>
  <si>
    <t>80101</t>
  </si>
  <si>
    <t>WPiRL-Przebudowa WOK Nowy Waliszów</t>
  </si>
  <si>
    <t>OR-monitorig BR</t>
  </si>
  <si>
    <t>75022</t>
  </si>
  <si>
    <t>WI-Spalona-Nowa Bystrzyca-Bystrzyca Kłodzka-przebudowa drogi powiatowej nr 3236D-Poprawa dostępności transportowej Bystrzyckich i Orlickich Gór-Powiat  Kłodzki. Całkowita wartość zadania 17 610 681. Wydatki miekwalifikowane 3 692 793. Gmina 50% kosztów niekwalifikowanych zadania</t>
  </si>
  <si>
    <t>Powiat Kłodzki</t>
  </si>
  <si>
    <t>WI-Powiat Kłodzki-odbudowa drogi powiatowej nr 3276D Poniatów-Poręba-Długopole Zdrój.</t>
  </si>
  <si>
    <t>WE-Budowa boisk sportowych przy ZSO i SP nr 2 w Bystrzycy Kłodzkiej</t>
  </si>
  <si>
    <t>FN-Biblioteka-wymiana pieca co</t>
  </si>
  <si>
    <t>WTiKF-System fortyfikacji średniowiecznych-miejska trasa spacerowa. Etap 2-trakt pieszy pod Basztą Rycerską</t>
  </si>
  <si>
    <t>RGŻ-f.sołecki Gorzanów-doposażenie kuchni WDK</t>
  </si>
  <si>
    <t>Nakłady do 2018r.</t>
  </si>
  <si>
    <t>WPiRL-Poprawa bezpieczeństwa i płynności ruchu poprzez budowę sygnalizacji świetlnej na skrzyżowaniu drogi woj.nr 388 (ul.H.Sienkiewicza) z A.Mickiewicza w Bystrzycy Kłodzkiej</t>
  </si>
  <si>
    <t>GKM-Gorzanów ul. Nadrzeczna-Budowa chodnika w ciągu drogi gminnej nr 119676D+jezdnia</t>
  </si>
  <si>
    <t>60016</t>
  </si>
  <si>
    <t>WI-RPO WD 2014-2020-Bystrzyca Kłodzka Mały Rynek-Rewitalizacja Małego Rynku wraz z adaptacją lokalu przy Placu Wolności 17 na Centrum Informacji Turystycznej wraz z renowacją zabytkowych elementów małej architektury</t>
  </si>
  <si>
    <t>UE 80%, BP 10%</t>
  </si>
  <si>
    <t>umowa UE</t>
  </si>
  <si>
    <t>załącznik nr 3 do zarządzenia nr 0050.176.2019</t>
  </si>
  <si>
    <t>Burmistrza Bystrzycy Kłodzkiej</t>
  </si>
  <si>
    <t>z dnia 29 marca 2019 roku</t>
  </si>
  <si>
    <t>w tym:</t>
  </si>
  <si>
    <t xml:space="preserve">dotacja </t>
  </si>
  <si>
    <t>nowe</t>
  </si>
  <si>
    <t>kontyn</t>
  </si>
  <si>
    <t>dotacja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</si>
</sst>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52" applyFont="1">
      <alignment/>
      <protection/>
    </xf>
    <xf numFmtId="0" fontId="21" fillId="0" borderId="0" xfId="52" applyFont="1" applyAlignment="1">
      <alignment horizontal="center"/>
      <protection/>
    </xf>
    <xf numFmtId="3" fontId="23" fillId="0" borderId="10" xfId="52" applyNumberFormat="1" applyFont="1" applyBorder="1" applyAlignment="1">
      <alignment horizontal="center" vertical="center" wrapText="1"/>
      <protection/>
    </xf>
    <xf numFmtId="3" fontId="23" fillId="0" borderId="11" xfId="52" applyNumberFormat="1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6" xfId="52" applyFont="1" applyBorder="1" applyAlignment="1">
      <alignment horizontal="center" vertical="center" wrapText="1"/>
      <protection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wrapText="1"/>
      <protection/>
    </xf>
    <xf numFmtId="0" fontId="26" fillId="0" borderId="18" xfId="0" applyFont="1" applyFill="1" applyBorder="1" applyAlignment="1">
      <alignment wrapText="1"/>
    </xf>
    <xf numFmtId="49" fontId="20" fillId="0" borderId="18" xfId="52" applyNumberFormat="1" applyFont="1" applyBorder="1" applyAlignment="1">
      <alignment horizontal="center" wrapText="1"/>
      <protection/>
    </xf>
    <xf numFmtId="0" fontId="26" fillId="0" borderId="18" xfId="0" applyFont="1" applyBorder="1" applyAlignment="1">
      <alignment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wrapText="1"/>
    </xf>
    <xf numFmtId="0" fontId="20" fillId="0" borderId="18" xfId="52" applyFont="1" applyBorder="1" applyAlignment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left" wrapText="1"/>
      <protection locked="0"/>
    </xf>
    <xf numFmtId="0" fontId="20" fillId="0" borderId="13" xfId="52" applyFont="1" applyFill="1" applyBorder="1" applyAlignment="1">
      <alignment horizontal="center" vertical="center" wrapText="1"/>
      <protection/>
    </xf>
    <xf numFmtId="0" fontId="22" fillId="0" borderId="19" xfId="52" applyFont="1" applyBorder="1" applyAlignment="1">
      <alignment horizontal="center" wrapText="1"/>
      <protection/>
    </xf>
    <xf numFmtId="0" fontId="22" fillId="0" borderId="20" xfId="52" applyFont="1" applyBorder="1" applyAlignment="1">
      <alignment horizontal="center" wrapText="1"/>
      <protection/>
    </xf>
    <xf numFmtId="0" fontId="22" fillId="0" borderId="21" xfId="52" applyFont="1" applyBorder="1" applyAlignment="1">
      <alignment horizontal="center" wrapText="1"/>
      <protection/>
    </xf>
    <xf numFmtId="0" fontId="25" fillId="0" borderId="18" xfId="52" applyFont="1" applyBorder="1" applyAlignment="1">
      <alignment horizontal="left" wrapText="1"/>
      <protection/>
    </xf>
    <xf numFmtId="49" fontId="20" fillId="0" borderId="18" xfId="52" applyNumberFormat="1" applyFont="1" applyFill="1" applyBorder="1" applyAlignment="1">
      <alignment horizontal="center" wrapText="1"/>
      <protection/>
    </xf>
    <xf numFmtId="3" fontId="25" fillId="0" borderId="18" xfId="52" applyNumberFormat="1" applyFont="1" applyBorder="1" applyAlignment="1">
      <alignment horizontal="left" wrapText="1"/>
      <protection/>
    </xf>
    <xf numFmtId="3" fontId="25" fillId="0" borderId="18" xfId="52" applyNumberFormat="1" applyFont="1" applyFill="1" applyBorder="1" applyAlignment="1">
      <alignment horizontal="left" wrapText="1"/>
      <protection/>
    </xf>
    <xf numFmtId="3" fontId="20" fillId="0" borderId="18" xfId="52" applyNumberFormat="1" applyFont="1" applyBorder="1" applyAlignment="1">
      <alignment horizontal="left" wrapText="1"/>
      <protection/>
    </xf>
    <xf numFmtId="0" fontId="26" fillId="0" borderId="10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0" fontId="26" fillId="0" borderId="23" xfId="0" applyFont="1" applyBorder="1" applyAlignment="1">
      <alignment wrapText="1"/>
    </xf>
    <xf numFmtId="0" fontId="27" fillId="0" borderId="18" xfId="0" applyNumberFormat="1" applyFont="1" applyFill="1" applyBorder="1" applyAlignment="1" applyProtection="1">
      <alignment horizontal="left" wrapText="1"/>
      <protection locked="0"/>
    </xf>
    <xf numFmtId="3" fontId="25" fillId="0" borderId="18" xfId="0" applyNumberFormat="1" applyFont="1" applyFill="1" applyBorder="1" applyAlignment="1" applyProtection="1">
      <alignment horizontal="left" wrapText="1"/>
      <protection locked="0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1" fillId="0" borderId="18" xfId="52" applyFont="1" applyBorder="1" applyAlignment="1">
      <alignment horizont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52" applyFont="1" applyFill="1" applyBorder="1" applyAlignment="1">
      <alignment horizontal="center" wrapText="1"/>
      <protection/>
    </xf>
    <xf numFmtId="0" fontId="24" fillId="0" borderId="0" xfId="52" applyFont="1" applyBorder="1" applyAlignment="1">
      <alignment horizontal="right" wrapText="1"/>
      <protection/>
    </xf>
    <xf numFmtId="3" fontId="20" fillId="0" borderId="0" xfId="52" applyNumberFormat="1" applyFont="1" applyAlignment="1">
      <alignment horizontal="right" wrapText="1"/>
      <protection/>
    </xf>
    <xf numFmtId="3" fontId="20" fillId="0" borderId="0" xfId="52" applyNumberFormat="1" applyFont="1" applyFill="1" applyAlignment="1">
      <alignment horizontal="right"/>
      <protection/>
    </xf>
    <xf numFmtId="3" fontId="20" fillId="0" borderId="0" xfId="52" applyNumberFormat="1" applyFont="1" applyAlignment="1">
      <alignment horizontal="right"/>
      <protection/>
    </xf>
    <xf numFmtId="3" fontId="20" fillId="0" borderId="18" xfId="52" applyNumberFormat="1" applyFont="1" applyBorder="1" applyAlignment="1">
      <alignment horizontal="right" wrapText="1"/>
      <protection/>
    </xf>
    <xf numFmtId="3" fontId="20" fillId="0" borderId="18" xfId="52" applyNumberFormat="1" applyFont="1" applyFill="1" applyBorder="1" applyAlignment="1">
      <alignment horizontal="right" wrapText="1"/>
      <protection/>
    </xf>
    <xf numFmtId="3" fontId="26" fillId="0" borderId="18" xfId="0" applyNumberFormat="1" applyFont="1" applyFill="1" applyBorder="1" applyAlignment="1" applyProtection="1">
      <alignment horizontal="right"/>
      <protection locked="0"/>
    </xf>
    <xf numFmtId="3" fontId="20" fillId="0" borderId="18" xfId="0" applyNumberFormat="1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3" fontId="20" fillId="0" borderId="18" xfId="0" applyNumberFormat="1" applyFont="1" applyFill="1" applyBorder="1" applyAlignment="1">
      <alignment horizontal="right"/>
    </xf>
    <xf numFmtId="3" fontId="22" fillId="0" borderId="21" xfId="52" applyNumberFormat="1" applyFont="1" applyBorder="1" applyAlignment="1">
      <alignment horizontal="right" wrapText="1"/>
      <protection/>
    </xf>
    <xf numFmtId="3" fontId="29" fillId="0" borderId="24" xfId="52" applyNumberFormat="1" applyFont="1" applyBorder="1" applyAlignment="1">
      <alignment horizontal="center" wrapText="1"/>
      <protection/>
    </xf>
    <xf numFmtId="3" fontId="20" fillId="0" borderId="25" xfId="52" applyNumberFormat="1" applyFont="1" applyFill="1" applyBorder="1" applyAlignment="1">
      <alignment horizontal="right" wrapText="1"/>
      <protection/>
    </xf>
    <xf numFmtId="0" fontId="20" fillId="0" borderId="0" xfId="52" applyFont="1" applyAlignment="1">
      <alignment wrapText="1"/>
      <protection/>
    </xf>
    <xf numFmtId="0" fontId="20" fillId="0" borderId="18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0" xfId="0" applyFont="1" applyBorder="1" applyAlignment="1">
      <alignment wrapText="1"/>
    </xf>
    <xf numFmtId="3" fontId="20" fillId="0" borderId="13" xfId="52" applyNumberFormat="1" applyFont="1" applyFill="1" applyBorder="1" applyAlignment="1">
      <alignment horizontal="center" vertical="center" wrapText="1"/>
      <protection/>
    </xf>
    <xf numFmtId="3" fontId="21" fillId="0" borderId="0" xfId="52" applyNumberFormat="1" applyFont="1" applyAlignment="1">
      <alignment horizontal="center" wrapText="1"/>
      <protection/>
    </xf>
    <xf numFmtId="3" fontId="20" fillId="0" borderId="25" xfId="0" applyNumberFormat="1" applyFont="1" applyFill="1" applyBorder="1" applyAlignment="1">
      <alignment horizontal="right"/>
    </xf>
    <xf numFmtId="3" fontId="21" fillId="0" borderId="0" xfId="52" applyNumberFormat="1" applyFont="1" applyAlignment="1">
      <alignment wrapText="1"/>
      <protection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5" fillId="0" borderId="18" xfId="0" applyNumberFormat="1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0" fontId="26" fillId="0" borderId="18" xfId="0" applyFont="1" applyFill="1" applyBorder="1" applyAlignment="1">
      <alignment vertical="top" wrapText="1"/>
    </xf>
    <xf numFmtId="0" fontId="26" fillId="0" borderId="28" xfId="0" applyFont="1" applyBorder="1" applyAlignment="1">
      <alignment wrapText="1"/>
    </xf>
    <xf numFmtId="0" fontId="28" fillId="0" borderId="28" xfId="52" applyFont="1" applyBorder="1" applyAlignment="1">
      <alignment horizontal="center"/>
      <protection/>
    </xf>
    <xf numFmtId="0" fontId="30" fillId="0" borderId="28" xfId="0" applyFont="1" applyBorder="1" applyAlignment="1">
      <alignment horizontal="center"/>
    </xf>
    <xf numFmtId="3" fontId="23" fillId="0" borderId="29" xfId="52" applyNumberFormat="1" applyFont="1" applyFill="1" applyBorder="1" applyAlignment="1">
      <alignment horizontal="center" vertical="center" wrapText="1"/>
      <protection/>
    </xf>
    <xf numFmtId="3" fontId="23" fillId="0" borderId="13" xfId="52" applyNumberFormat="1" applyFont="1" applyFill="1" applyBorder="1" applyAlignment="1">
      <alignment horizontal="center" vertical="center" wrapText="1"/>
      <protection/>
    </xf>
    <xf numFmtId="0" fontId="23" fillId="0" borderId="30" xfId="52" applyFont="1" applyBorder="1" applyAlignment="1">
      <alignment horizontal="center" vertical="center" wrapText="1"/>
      <protection/>
    </xf>
    <xf numFmtId="0" fontId="23" fillId="0" borderId="31" xfId="52" applyFont="1" applyBorder="1" applyAlignment="1">
      <alignment horizontal="center" vertical="center" wrapText="1"/>
      <protection/>
    </xf>
    <xf numFmtId="0" fontId="23" fillId="0" borderId="29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3" fillId="0" borderId="29" xfId="52" applyFont="1" applyBorder="1" applyAlignment="1">
      <alignment horizontal="center" vertical="center" textRotation="90" wrapText="1"/>
      <protection/>
    </xf>
    <xf numFmtId="0" fontId="23" fillId="0" borderId="10" xfId="52" applyFont="1" applyBorder="1" applyAlignment="1">
      <alignment horizontal="center" vertical="center" textRotation="90" wrapText="1"/>
      <protection/>
    </xf>
    <xf numFmtId="0" fontId="29" fillId="0" borderId="29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3" fillId="0" borderId="29" xfId="52" applyFont="1" applyBorder="1" applyAlignment="1">
      <alignment vertical="center" wrapText="1"/>
      <protection/>
    </xf>
    <xf numFmtId="0" fontId="23" fillId="0" borderId="10" xfId="52" applyFont="1" applyBorder="1" applyAlignment="1">
      <alignment vertical="center" wrapText="1"/>
      <protection/>
    </xf>
    <xf numFmtId="3" fontId="23" fillId="0" borderId="29" xfId="52" applyNumberFormat="1" applyFont="1" applyBorder="1" applyAlignment="1">
      <alignment vertical="center" wrapText="1"/>
      <protection/>
    </xf>
    <xf numFmtId="3" fontId="23" fillId="0" borderId="10" xfId="52" applyNumberFormat="1" applyFont="1" applyBorder="1" applyAlignment="1">
      <alignment vertical="center" wrapText="1"/>
      <protection/>
    </xf>
    <xf numFmtId="0" fontId="21" fillId="0" borderId="0" xfId="0" applyFont="1" applyAlignment="1">
      <alignment horizontal="left" wrapText="1"/>
    </xf>
    <xf numFmtId="3" fontId="21" fillId="0" borderId="0" xfId="52" applyNumberFormat="1" applyFont="1" applyAlignment="1">
      <alignment horizontal="left" wrapText="1"/>
      <protection/>
    </xf>
    <xf numFmtId="3" fontId="23" fillId="0" borderId="32" xfId="52" applyNumberFormat="1" applyFont="1" applyBorder="1" applyAlignment="1">
      <alignment horizontal="right" vertical="center" wrapText="1"/>
      <protection/>
    </xf>
    <xf numFmtId="0" fontId="23" fillId="0" borderId="33" xfId="52" applyFont="1" applyBorder="1" applyAlignment="1">
      <alignment horizontal="center" vertical="center" wrapText="1"/>
      <protection/>
    </xf>
    <xf numFmtId="0" fontId="23" fillId="0" borderId="34" xfId="52" applyFont="1" applyBorder="1" applyAlignment="1">
      <alignment horizontal="center" vertical="center" wrapText="1"/>
      <protection/>
    </xf>
    <xf numFmtId="3" fontId="22" fillId="0" borderId="21" xfId="52" applyNumberFormat="1" applyFont="1" applyFill="1" applyBorder="1" applyAlignment="1">
      <alignment horizontal="right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72">
      <selection activeCell="J79" sqref="J79"/>
    </sheetView>
  </sheetViews>
  <sheetFormatPr defaultColWidth="9.140625" defaultRowHeight="12.75"/>
  <cols>
    <col min="1" max="1" width="3.7109375" style="60" customWidth="1"/>
    <col min="2" max="2" width="36.8515625" style="64" customWidth="1"/>
    <col min="3" max="3" width="5.28125" style="60" customWidth="1"/>
    <col min="4" max="4" width="6.28125" style="60" customWidth="1"/>
    <col min="5" max="5" width="9.140625" style="60" customWidth="1"/>
    <col min="6" max="6" width="11.140625" style="66" customWidth="1"/>
    <col min="7" max="7" width="10.421875" style="66" customWidth="1"/>
    <col min="8" max="8" width="11.00390625" style="68" customWidth="1"/>
    <col min="9" max="9" width="9.7109375" style="67" customWidth="1"/>
    <col min="10" max="10" width="11.00390625" style="68" customWidth="1"/>
    <col min="11" max="11" width="11.140625" style="66" customWidth="1"/>
    <col min="12" max="12" width="10.28125" style="66" customWidth="1"/>
    <col min="13" max="13" width="8.8515625" style="60" customWidth="1"/>
    <col min="14" max="14" width="10.28125" style="60" customWidth="1"/>
    <col min="15" max="15" width="11.57421875" style="60" customWidth="1"/>
    <col min="16" max="16384" width="9.140625" style="60" customWidth="1"/>
  </cols>
  <sheetData>
    <row r="1" spans="1:13" ht="14.25" customHeight="1">
      <c r="A1" s="1"/>
      <c r="B1" s="51"/>
      <c r="C1" s="1"/>
      <c r="D1" s="1"/>
      <c r="E1" s="2"/>
      <c r="F1" s="39"/>
      <c r="G1" s="39"/>
      <c r="H1" s="59"/>
      <c r="I1" s="59"/>
      <c r="J1" s="88" t="s">
        <v>122</v>
      </c>
      <c r="K1" s="88"/>
      <c r="L1" s="88"/>
      <c r="M1" s="88"/>
    </row>
    <row r="2" spans="1:13" ht="12" customHeight="1">
      <c r="A2" s="1"/>
      <c r="B2" s="51"/>
      <c r="C2" s="1"/>
      <c r="D2" s="1"/>
      <c r="E2" s="2"/>
      <c r="F2" s="39"/>
      <c r="G2" s="39"/>
      <c r="H2" s="57"/>
      <c r="I2" s="57"/>
      <c r="J2" s="89" t="s">
        <v>123</v>
      </c>
      <c r="K2" s="89"/>
      <c r="L2" s="89"/>
      <c r="M2" s="89"/>
    </row>
    <row r="3" spans="1:13" ht="13.5" customHeight="1">
      <c r="A3" s="1"/>
      <c r="B3" s="51"/>
      <c r="C3" s="1"/>
      <c r="D3" s="1"/>
      <c r="E3" s="2"/>
      <c r="F3" s="39"/>
      <c r="G3" s="39"/>
      <c r="H3" s="57"/>
      <c r="I3" s="57"/>
      <c r="J3" s="89" t="s">
        <v>124</v>
      </c>
      <c r="K3" s="89"/>
      <c r="L3" s="89"/>
      <c r="M3" s="89"/>
    </row>
    <row r="4" spans="1:13" ht="15">
      <c r="A4" s="1"/>
      <c r="B4" s="72" t="s">
        <v>97</v>
      </c>
      <c r="C4" s="73"/>
      <c r="D4" s="73"/>
      <c r="E4" s="73"/>
      <c r="F4" s="73"/>
      <c r="G4" s="73"/>
      <c r="H4" s="40"/>
      <c r="I4" s="40"/>
      <c r="J4" s="40"/>
      <c r="K4" s="41"/>
      <c r="L4" s="38"/>
      <c r="M4" s="38"/>
    </row>
    <row r="5" spans="1:13" ht="12.75">
      <c r="A5" s="76" t="s">
        <v>0</v>
      </c>
      <c r="B5" s="78" t="s">
        <v>1</v>
      </c>
      <c r="C5" s="80" t="s">
        <v>2</v>
      </c>
      <c r="D5" s="82" t="s">
        <v>3</v>
      </c>
      <c r="E5" s="84" t="s">
        <v>4</v>
      </c>
      <c r="F5" s="86" t="s">
        <v>5</v>
      </c>
      <c r="G5" s="86" t="s">
        <v>115</v>
      </c>
      <c r="H5" s="74" t="s">
        <v>98</v>
      </c>
      <c r="I5" s="74" t="s">
        <v>99</v>
      </c>
      <c r="J5" s="74" t="s">
        <v>100</v>
      </c>
      <c r="K5" s="90" t="s">
        <v>6</v>
      </c>
      <c r="L5" s="90"/>
      <c r="M5" s="91" t="s">
        <v>7</v>
      </c>
    </row>
    <row r="6" spans="1:13" ht="32.25" customHeight="1">
      <c r="A6" s="77"/>
      <c r="B6" s="79"/>
      <c r="C6" s="81"/>
      <c r="D6" s="83"/>
      <c r="E6" s="85"/>
      <c r="F6" s="87"/>
      <c r="G6" s="87"/>
      <c r="H6" s="75"/>
      <c r="I6" s="75"/>
      <c r="J6" s="75"/>
      <c r="K6" s="3" t="s">
        <v>8</v>
      </c>
      <c r="L6" s="4" t="s">
        <v>9</v>
      </c>
      <c r="M6" s="92"/>
    </row>
    <row r="7" spans="1:13" ht="13.5">
      <c r="A7" s="5">
        <v>1</v>
      </c>
      <c r="B7" s="6">
        <v>2</v>
      </c>
      <c r="C7" s="6">
        <v>3</v>
      </c>
      <c r="D7" s="7">
        <v>4</v>
      </c>
      <c r="E7" s="8">
        <v>5</v>
      </c>
      <c r="F7" s="9">
        <v>6</v>
      </c>
      <c r="G7" s="6">
        <v>7</v>
      </c>
      <c r="H7" s="19">
        <v>8</v>
      </c>
      <c r="I7" s="56">
        <v>9</v>
      </c>
      <c r="J7" s="19">
        <v>10</v>
      </c>
      <c r="K7" s="6">
        <v>11</v>
      </c>
      <c r="L7" s="6">
        <v>12</v>
      </c>
      <c r="M7" s="10">
        <v>13</v>
      </c>
    </row>
    <row r="8" spans="1:16" ht="34.5" customHeight="1">
      <c r="A8" s="11">
        <v>1</v>
      </c>
      <c r="B8" s="12" t="s">
        <v>94</v>
      </c>
      <c r="C8" s="13" t="s">
        <v>17</v>
      </c>
      <c r="D8" s="13" t="s">
        <v>18</v>
      </c>
      <c r="E8" s="35" t="s">
        <v>16</v>
      </c>
      <c r="F8" s="42">
        <v>700000</v>
      </c>
      <c r="G8" s="42">
        <v>76815</v>
      </c>
      <c r="H8" s="43">
        <v>500000</v>
      </c>
      <c r="I8" s="43">
        <v>0</v>
      </c>
      <c r="J8" s="43">
        <f>H8+I8</f>
        <v>500000</v>
      </c>
      <c r="K8" s="42">
        <v>500000</v>
      </c>
      <c r="L8" s="42"/>
      <c r="M8" s="23" t="s">
        <v>38</v>
      </c>
      <c r="N8" s="61">
        <f>J8-K8-L8</f>
        <v>0</v>
      </c>
      <c r="O8" s="61">
        <f>F8-G8-J8</f>
        <v>123185</v>
      </c>
      <c r="P8" s="60" t="s">
        <v>129</v>
      </c>
    </row>
    <row r="9" spans="1:15" ht="34.5" customHeight="1">
      <c r="A9" s="11">
        <v>2</v>
      </c>
      <c r="B9" s="12" t="s">
        <v>105</v>
      </c>
      <c r="C9" s="13" t="s">
        <v>17</v>
      </c>
      <c r="D9" s="13" t="s">
        <v>18</v>
      </c>
      <c r="E9" s="35" t="s">
        <v>16</v>
      </c>
      <c r="F9" s="42">
        <v>1017607</v>
      </c>
      <c r="G9" s="42">
        <v>0</v>
      </c>
      <c r="H9" s="43">
        <v>1017607</v>
      </c>
      <c r="I9" s="43">
        <v>0</v>
      </c>
      <c r="J9" s="43">
        <f>H9+I9</f>
        <v>1017607</v>
      </c>
      <c r="K9" s="42">
        <v>517607</v>
      </c>
      <c r="L9" s="42">
        <v>500000</v>
      </c>
      <c r="M9" s="23"/>
      <c r="N9" s="61">
        <f aca="true" t="shared" si="0" ref="N9:N72">J9-K9-L9</f>
        <v>0</v>
      </c>
      <c r="O9" s="61">
        <f aca="true" t="shared" si="1" ref="O9:O72">F9-G9-J9</f>
        <v>0</v>
      </c>
    </row>
    <row r="10" spans="1:15" ht="73.5" customHeight="1">
      <c r="A10" s="11">
        <v>3</v>
      </c>
      <c r="B10" s="12" t="s">
        <v>116</v>
      </c>
      <c r="C10" s="13" t="s">
        <v>10</v>
      </c>
      <c r="D10" s="13" t="s">
        <v>30</v>
      </c>
      <c r="E10" s="35" t="s">
        <v>16</v>
      </c>
      <c r="F10" s="42">
        <v>570000</v>
      </c>
      <c r="G10" s="42">
        <v>0</v>
      </c>
      <c r="H10" s="43">
        <v>570000</v>
      </c>
      <c r="I10" s="43">
        <v>0</v>
      </c>
      <c r="J10" s="43">
        <f aca="true" t="shared" si="2" ref="J10:J71">H10+I10</f>
        <v>570000</v>
      </c>
      <c r="K10" s="42">
        <v>278000</v>
      </c>
      <c r="L10" s="42">
        <v>292000</v>
      </c>
      <c r="M10" s="62" t="s">
        <v>40</v>
      </c>
      <c r="N10" s="61">
        <f t="shared" si="0"/>
        <v>0</v>
      </c>
      <c r="O10" s="61">
        <f t="shared" si="1"/>
        <v>0</v>
      </c>
    </row>
    <row r="11" spans="1:15" ht="75.75" customHeight="1">
      <c r="A11" s="11">
        <v>4</v>
      </c>
      <c r="B11" s="12" t="s">
        <v>101</v>
      </c>
      <c r="C11" s="13" t="s">
        <v>10</v>
      </c>
      <c r="D11" s="13" t="s">
        <v>30</v>
      </c>
      <c r="E11" s="35" t="s">
        <v>16</v>
      </c>
      <c r="F11" s="42">
        <v>80000</v>
      </c>
      <c r="G11" s="42">
        <v>0</v>
      </c>
      <c r="H11" s="43">
        <v>80000</v>
      </c>
      <c r="I11" s="43">
        <v>-80000</v>
      </c>
      <c r="J11" s="43">
        <f t="shared" si="2"/>
        <v>0</v>
      </c>
      <c r="K11" s="42">
        <v>0</v>
      </c>
      <c r="L11" s="42"/>
      <c r="M11" s="62" t="s">
        <v>40</v>
      </c>
      <c r="N11" s="61">
        <f t="shared" si="0"/>
        <v>0</v>
      </c>
      <c r="O11" s="61">
        <f t="shared" si="1"/>
        <v>80000</v>
      </c>
    </row>
    <row r="12" spans="1:16" ht="118.5" customHeight="1">
      <c r="A12" s="11">
        <v>5</v>
      </c>
      <c r="B12" s="12" t="s">
        <v>108</v>
      </c>
      <c r="C12" s="13" t="s">
        <v>10</v>
      </c>
      <c r="D12" s="13" t="s">
        <v>19</v>
      </c>
      <c r="E12" s="35" t="s">
        <v>16</v>
      </c>
      <c r="F12" s="42">
        <v>1846396</v>
      </c>
      <c r="G12" s="42">
        <v>0</v>
      </c>
      <c r="H12" s="43">
        <v>923198</v>
      </c>
      <c r="I12" s="43">
        <v>0</v>
      </c>
      <c r="J12" s="43">
        <f t="shared" si="2"/>
        <v>923198</v>
      </c>
      <c r="K12" s="42">
        <v>923198</v>
      </c>
      <c r="L12" s="42"/>
      <c r="M12" s="23" t="s">
        <v>42</v>
      </c>
      <c r="N12" s="61">
        <f t="shared" si="0"/>
        <v>0</v>
      </c>
      <c r="O12" s="61">
        <f t="shared" si="1"/>
        <v>923198</v>
      </c>
      <c r="P12" s="60" t="s">
        <v>129</v>
      </c>
    </row>
    <row r="13" spans="1:16" ht="43.5" customHeight="1">
      <c r="A13" s="11">
        <v>6</v>
      </c>
      <c r="B13" s="70" t="s">
        <v>110</v>
      </c>
      <c r="C13" s="13" t="s">
        <v>10</v>
      </c>
      <c r="D13" s="13" t="s">
        <v>19</v>
      </c>
      <c r="E13" s="35" t="s">
        <v>16</v>
      </c>
      <c r="F13" s="42">
        <v>1000000</v>
      </c>
      <c r="G13" s="42">
        <v>0</v>
      </c>
      <c r="H13" s="43">
        <v>100000</v>
      </c>
      <c r="I13" s="43">
        <v>0</v>
      </c>
      <c r="J13" s="43">
        <f t="shared" si="2"/>
        <v>100000</v>
      </c>
      <c r="K13" s="42">
        <f>J13</f>
        <v>100000</v>
      </c>
      <c r="L13" s="42"/>
      <c r="M13" s="23" t="s">
        <v>109</v>
      </c>
      <c r="N13" s="61">
        <f t="shared" si="0"/>
        <v>0</v>
      </c>
      <c r="O13" s="61">
        <f t="shared" si="1"/>
        <v>900000</v>
      </c>
      <c r="P13" s="60" t="s">
        <v>129</v>
      </c>
    </row>
    <row r="14" spans="1:15" ht="43.5" customHeight="1">
      <c r="A14" s="11">
        <v>7</v>
      </c>
      <c r="B14" s="70" t="s">
        <v>117</v>
      </c>
      <c r="C14" s="13" t="s">
        <v>10</v>
      </c>
      <c r="D14" s="13" t="s">
        <v>118</v>
      </c>
      <c r="E14" s="35" t="s">
        <v>36</v>
      </c>
      <c r="F14" s="42">
        <v>6100</v>
      </c>
      <c r="G14" s="42">
        <v>0</v>
      </c>
      <c r="H14" s="43">
        <v>6100</v>
      </c>
      <c r="I14" s="43">
        <v>0</v>
      </c>
      <c r="J14" s="43">
        <f t="shared" si="2"/>
        <v>6100</v>
      </c>
      <c r="K14" s="42">
        <f>J14</f>
        <v>6100</v>
      </c>
      <c r="L14" s="42"/>
      <c r="M14" s="23"/>
      <c r="N14" s="61"/>
      <c r="O14" s="61">
        <f t="shared" si="1"/>
        <v>0</v>
      </c>
    </row>
    <row r="15" spans="1:15" ht="45.75" customHeight="1">
      <c r="A15" s="11">
        <v>8</v>
      </c>
      <c r="B15" s="12" t="s">
        <v>80</v>
      </c>
      <c r="C15" s="13" t="s">
        <v>10</v>
      </c>
      <c r="D15" s="13" t="s">
        <v>22</v>
      </c>
      <c r="E15" s="35" t="s">
        <v>16</v>
      </c>
      <c r="F15" s="42">
        <v>20000</v>
      </c>
      <c r="G15" s="42">
        <v>0</v>
      </c>
      <c r="H15" s="43">
        <v>20000</v>
      </c>
      <c r="I15" s="43">
        <v>0</v>
      </c>
      <c r="J15" s="43">
        <f t="shared" si="2"/>
        <v>20000</v>
      </c>
      <c r="K15" s="42">
        <f>H15</f>
        <v>20000</v>
      </c>
      <c r="L15" s="42"/>
      <c r="M15" s="23"/>
      <c r="N15" s="61">
        <f t="shared" si="0"/>
        <v>0</v>
      </c>
      <c r="O15" s="61">
        <f t="shared" si="1"/>
        <v>0</v>
      </c>
    </row>
    <row r="16" spans="1:17" ht="38.25" customHeight="1">
      <c r="A16" s="11">
        <v>9</v>
      </c>
      <c r="B16" s="14" t="s">
        <v>78</v>
      </c>
      <c r="C16" s="13" t="s">
        <v>10</v>
      </c>
      <c r="D16" s="13" t="s">
        <v>22</v>
      </c>
      <c r="E16" s="35" t="s">
        <v>16</v>
      </c>
      <c r="F16" s="42">
        <v>144533</v>
      </c>
      <c r="G16" s="42">
        <v>0</v>
      </c>
      <c r="H16" s="43">
        <v>99254</v>
      </c>
      <c r="I16" s="43">
        <v>0</v>
      </c>
      <c r="J16" s="43">
        <f t="shared" si="2"/>
        <v>99254</v>
      </c>
      <c r="K16" s="42">
        <f>H16</f>
        <v>99254</v>
      </c>
      <c r="L16" s="42"/>
      <c r="M16" s="23" t="s">
        <v>41</v>
      </c>
      <c r="N16" s="61">
        <f t="shared" si="0"/>
        <v>0</v>
      </c>
      <c r="O16" s="61">
        <f t="shared" si="1"/>
        <v>45279</v>
      </c>
      <c r="P16" s="61"/>
      <c r="Q16" s="61"/>
    </row>
    <row r="17" spans="1:15" ht="27">
      <c r="A17" s="11">
        <v>10</v>
      </c>
      <c r="B17" s="30" t="s">
        <v>61</v>
      </c>
      <c r="C17" s="13" t="s">
        <v>10</v>
      </c>
      <c r="D17" s="13" t="s">
        <v>22</v>
      </c>
      <c r="E17" s="35" t="s">
        <v>16</v>
      </c>
      <c r="F17" s="42">
        <v>10000</v>
      </c>
      <c r="G17" s="42">
        <v>0</v>
      </c>
      <c r="H17" s="43">
        <v>10000</v>
      </c>
      <c r="I17" s="43">
        <v>0</v>
      </c>
      <c r="J17" s="43">
        <f t="shared" si="2"/>
        <v>10000</v>
      </c>
      <c r="K17" s="42">
        <v>10000</v>
      </c>
      <c r="L17" s="42"/>
      <c r="M17" s="23" t="s">
        <v>31</v>
      </c>
      <c r="N17" s="61">
        <f t="shared" si="0"/>
        <v>0</v>
      </c>
      <c r="O17" s="61">
        <f t="shared" si="1"/>
        <v>0</v>
      </c>
    </row>
    <row r="18" spans="1:15" ht="41.25">
      <c r="A18" s="11">
        <v>11</v>
      </c>
      <c r="B18" s="14" t="s">
        <v>81</v>
      </c>
      <c r="C18" s="13" t="s">
        <v>10</v>
      </c>
      <c r="D18" s="13" t="s">
        <v>22</v>
      </c>
      <c r="E18" s="35" t="s">
        <v>36</v>
      </c>
      <c r="F18" s="42">
        <v>30000</v>
      </c>
      <c r="G18" s="42">
        <v>0</v>
      </c>
      <c r="H18" s="43">
        <v>30000</v>
      </c>
      <c r="I18" s="43">
        <v>0</v>
      </c>
      <c r="J18" s="43">
        <f t="shared" si="2"/>
        <v>30000</v>
      </c>
      <c r="K18" s="42">
        <v>30000</v>
      </c>
      <c r="L18" s="42"/>
      <c r="M18" s="23"/>
      <c r="N18" s="61">
        <f t="shared" si="0"/>
        <v>0</v>
      </c>
      <c r="O18" s="61">
        <f t="shared" si="1"/>
        <v>0</v>
      </c>
    </row>
    <row r="19" spans="1:15" ht="59.25" customHeight="1">
      <c r="A19" s="11">
        <v>12</v>
      </c>
      <c r="B19" s="14" t="s">
        <v>79</v>
      </c>
      <c r="C19" s="13" t="s">
        <v>10</v>
      </c>
      <c r="D19" s="13" t="s">
        <v>22</v>
      </c>
      <c r="E19" s="35" t="s">
        <v>36</v>
      </c>
      <c r="F19" s="42">
        <v>40000</v>
      </c>
      <c r="G19" s="42">
        <v>0</v>
      </c>
      <c r="H19" s="43">
        <v>40000</v>
      </c>
      <c r="I19" s="43">
        <v>0</v>
      </c>
      <c r="J19" s="43">
        <f t="shared" si="2"/>
        <v>40000</v>
      </c>
      <c r="K19" s="42">
        <v>40000</v>
      </c>
      <c r="L19" s="42"/>
      <c r="M19" s="23"/>
      <c r="N19" s="61">
        <f t="shared" si="0"/>
        <v>0</v>
      </c>
      <c r="O19" s="61">
        <f t="shared" si="1"/>
        <v>0</v>
      </c>
    </row>
    <row r="20" spans="1:15" ht="30.75" customHeight="1">
      <c r="A20" s="11">
        <v>13</v>
      </c>
      <c r="B20" s="14" t="s">
        <v>75</v>
      </c>
      <c r="C20" s="13" t="s">
        <v>10</v>
      </c>
      <c r="D20" s="13" t="s">
        <v>22</v>
      </c>
      <c r="E20" s="35" t="s">
        <v>16</v>
      </c>
      <c r="F20" s="44">
        <v>170000</v>
      </c>
      <c r="G20" s="44">
        <v>0</v>
      </c>
      <c r="H20" s="43">
        <v>170000</v>
      </c>
      <c r="I20" s="43">
        <v>0</v>
      </c>
      <c r="J20" s="43">
        <f t="shared" si="2"/>
        <v>170000</v>
      </c>
      <c r="K20" s="42">
        <v>170000</v>
      </c>
      <c r="L20" s="42"/>
      <c r="M20" s="23"/>
      <c r="N20" s="61">
        <f t="shared" si="0"/>
        <v>0</v>
      </c>
      <c r="O20" s="61">
        <f t="shared" si="1"/>
        <v>0</v>
      </c>
    </row>
    <row r="21" spans="1:15" ht="13.5">
      <c r="A21" s="11">
        <v>14</v>
      </c>
      <c r="B21" s="14" t="s">
        <v>74</v>
      </c>
      <c r="C21" s="13" t="s">
        <v>10</v>
      </c>
      <c r="D21" s="13" t="s">
        <v>22</v>
      </c>
      <c r="E21" s="35" t="s">
        <v>16</v>
      </c>
      <c r="F21" s="44">
        <v>100000</v>
      </c>
      <c r="G21" s="44">
        <v>0</v>
      </c>
      <c r="H21" s="43">
        <v>100000</v>
      </c>
      <c r="I21" s="43">
        <v>0</v>
      </c>
      <c r="J21" s="43">
        <f>H21+I21</f>
        <v>100000</v>
      </c>
      <c r="K21" s="42">
        <v>100000</v>
      </c>
      <c r="L21" s="42"/>
      <c r="M21" s="23"/>
      <c r="N21" s="61">
        <f t="shared" si="0"/>
        <v>0</v>
      </c>
      <c r="O21" s="61">
        <f t="shared" si="1"/>
        <v>0</v>
      </c>
    </row>
    <row r="22" spans="1:15" ht="49.5" customHeight="1">
      <c r="A22" s="11">
        <v>15</v>
      </c>
      <c r="B22" s="15" t="s">
        <v>82</v>
      </c>
      <c r="C22" s="13" t="s">
        <v>10</v>
      </c>
      <c r="D22" s="13" t="s">
        <v>65</v>
      </c>
      <c r="E22" s="35" t="s">
        <v>16</v>
      </c>
      <c r="F22" s="42">
        <v>300000</v>
      </c>
      <c r="G22" s="42">
        <v>0</v>
      </c>
      <c r="H22" s="43">
        <v>300000</v>
      </c>
      <c r="I22" s="43">
        <v>0</v>
      </c>
      <c r="J22" s="43">
        <f t="shared" si="2"/>
        <v>300000</v>
      </c>
      <c r="K22" s="42">
        <v>300000</v>
      </c>
      <c r="L22" s="42"/>
      <c r="M22" s="23"/>
      <c r="N22" s="61">
        <f t="shared" si="0"/>
        <v>0</v>
      </c>
      <c r="O22" s="61">
        <f t="shared" si="1"/>
        <v>0</v>
      </c>
    </row>
    <row r="23" spans="1:15" ht="27">
      <c r="A23" s="11">
        <v>16</v>
      </c>
      <c r="B23" s="28" t="s">
        <v>54</v>
      </c>
      <c r="C23" s="13" t="s">
        <v>10</v>
      </c>
      <c r="D23" s="13" t="s">
        <v>26</v>
      </c>
      <c r="E23" s="35" t="s">
        <v>16</v>
      </c>
      <c r="F23" s="42">
        <v>4000</v>
      </c>
      <c r="G23" s="42">
        <v>0</v>
      </c>
      <c r="H23" s="43">
        <v>4000</v>
      </c>
      <c r="I23" s="43">
        <v>0</v>
      </c>
      <c r="J23" s="43">
        <f t="shared" si="2"/>
        <v>4000</v>
      </c>
      <c r="K23" s="42">
        <v>4000</v>
      </c>
      <c r="L23" s="42"/>
      <c r="M23" s="23" t="s">
        <v>31</v>
      </c>
      <c r="N23" s="61">
        <f t="shared" si="0"/>
        <v>0</v>
      </c>
      <c r="O23" s="61">
        <f t="shared" si="1"/>
        <v>0</v>
      </c>
    </row>
    <row r="24" spans="1:15" ht="27">
      <c r="A24" s="11">
        <v>17</v>
      </c>
      <c r="B24" s="28" t="s">
        <v>83</v>
      </c>
      <c r="C24" s="13" t="s">
        <v>10</v>
      </c>
      <c r="D24" s="13" t="s">
        <v>26</v>
      </c>
      <c r="E24" s="35" t="s">
        <v>16</v>
      </c>
      <c r="F24" s="42">
        <v>7300</v>
      </c>
      <c r="G24" s="42">
        <v>0</v>
      </c>
      <c r="H24" s="43">
        <v>7300</v>
      </c>
      <c r="I24" s="43">
        <v>0</v>
      </c>
      <c r="J24" s="43">
        <f t="shared" si="2"/>
        <v>7300</v>
      </c>
      <c r="K24" s="42">
        <v>7300</v>
      </c>
      <c r="L24" s="42"/>
      <c r="M24" s="23" t="s">
        <v>31</v>
      </c>
      <c r="N24" s="61">
        <f t="shared" si="0"/>
        <v>0</v>
      </c>
      <c r="O24" s="61">
        <f t="shared" si="1"/>
        <v>0</v>
      </c>
    </row>
    <row r="25" spans="1:15" ht="27">
      <c r="A25" s="11">
        <v>18</v>
      </c>
      <c r="B25" s="30" t="s">
        <v>64</v>
      </c>
      <c r="C25" s="13" t="s">
        <v>10</v>
      </c>
      <c r="D25" s="13" t="s">
        <v>26</v>
      </c>
      <c r="E25" s="35" t="s">
        <v>16</v>
      </c>
      <c r="F25" s="42">
        <v>3400</v>
      </c>
      <c r="G25" s="42">
        <v>0</v>
      </c>
      <c r="H25" s="43">
        <v>3400</v>
      </c>
      <c r="I25" s="43">
        <v>0</v>
      </c>
      <c r="J25" s="43">
        <f t="shared" si="2"/>
        <v>3400</v>
      </c>
      <c r="K25" s="42">
        <v>3400</v>
      </c>
      <c r="L25" s="42"/>
      <c r="M25" s="23" t="s">
        <v>31</v>
      </c>
      <c r="N25" s="61">
        <f t="shared" si="0"/>
        <v>0</v>
      </c>
      <c r="O25" s="61">
        <f t="shared" si="1"/>
        <v>0</v>
      </c>
    </row>
    <row r="26" spans="1:15" ht="27">
      <c r="A26" s="11">
        <v>19</v>
      </c>
      <c r="B26" s="15" t="s">
        <v>43</v>
      </c>
      <c r="C26" s="13" t="s">
        <v>23</v>
      </c>
      <c r="D26" s="13" t="s">
        <v>24</v>
      </c>
      <c r="E26" s="35" t="s">
        <v>16</v>
      </c>
      <c r="F26" s="42">
        <v>152340</v>
      </c>
      <c r="G26" s="42">
        <v>0</v>
      </c>
      <c r="H26" s="43">
        <v>80000</v>
      </c>
      <c r="I26" s="43">
        <v>0</v>
      </c>
      <c r="J26" s="43">
        <f t="shared" si="2"/>
        <v>80000</v>
      </c>
      <c r="K26" s="42">
        <v>80000</v>
      </c>
      <c r="L26" s="42"/>
      <c r="M26" s="23"/>
      <c r="N26" s="61">
        <f t="shared" si="0"/>
        <v>0</v>
      </c>
      <c r="O26" s="61">
        <f t="shared" si="1"/>
        <v>72340</v>
      </c>
    </row>
    <row r="27" spans="1:15" ht="41.25">
      <c r="A27" s="11">
        <v>20</v>
      </c>
      <c r="B27" s="15" t="s">
        <v>92</v>
      </c>
      <c r="C27" s="13" t="s">
        <v>23</v>
      </c>
      <c r="D27" s="13" t="s">
        <v>24</v>
      </c>
      <c r="E27" s="35" t="s">
        <v>16</v>
      </c>
      <c r="F27" s="42">
        <v>600000</v>
      </c>
      <c r="G27" s="42">
        <v>0</v>
      </c>
      <c r="H27" s="43">
        <v>400000</v>
      </c>
      <c r="I27" s="43">
        <v>0</v>
      </c>
      <c r="J27" s="43">
        <f t="shared" si="2"/>
        <v>400000</v>
      </c>
      <c r="K27" s="42">
        <v>400000</v>
      </c>
      <c r="L27" s="42"/>
      <c r="M27" s="23" t="s">
        <v>44</v>
      </c>
      <c r="N27" s="61">
        <f t="shared" si="0"/>
        <v>0</v>
      </c>
      <c r="O27" s="61">
        <f t="shared" si="1"/>
        <v>200000</v>
      </c>
    </row>
    <row r="28" spans="1:15" ht="48" customHeight="1">
      <c r="A28" s="11">
        <v>21</v>
      </c>
      <c r="B28" s="16" t="s">
        <v>45</v>
      </c>
      <c r="C28" s="13" t="s">
        <v>23</v>
      </c>
      <c r="D28" s="13" t="s">
        <v>24</v>
      </c>
      <c r="E28" s="35" t="s">
        <v>16</v>
      </c>
      <c r="F28" s="42">
        <v>493922</v>
      </c>
      <c r="G28" s="42">
        <v>24600</v>
      </c>
      <c r="H28" s="44">
        <v>469322</v>
      </c>
      <c r="I28" s="44">
        <v>0</v>
      </c>
      <c r="J28" s="43">
        <f t="shared" si="2"/>
        <v>469322</v>
      </c>
      <c r="K28" s="42">
        <f>H28</f>
        <v>469322</v>
      </c>
      <c r="L28" s="42"/>
      <c r="M28" s="23" t="s">
        <v>39</v>
      </c>
      <c r="N28" s="61">
        <f t="shared" si="0"/>
        <v>0</v>
      </c>
      <c r="O28" s="61">
        <f t="shared" si="1"/>
        <v>0</v>
      </c>
    </row>
    <row r="29" spans="1:15" ht="39" customHeight="1">
      <c r="A29" s="11">
        <v>22</v>
      </c>
      <c r="B29" s="18" t="s">
        <v>85</v>
      </c>
      <c r="C29" s="13" t="s">
        <v>11</v>
      </c>
      <c r="D29" s="13" t="s">
        <v>68</v>
      </c>
      <c r="E29" s="35" t="s">
        <v>16</v>
      </c>
      <c r="F29" s="42">
        <v>114000</v>
      </c>
      <c r="G29" s="42">
        <v>0</v>
      </c>
      <c r="H29" s="44">
        <v>114000</v>
      </c>
      <c r="I29" s="44">
        <v>0</v>
      </c>
      <c r="J29" s="43">
        <f t="shared" si="2"/>
        <v>114000</v>
      </c>
      <c r="K29" s="42">
        <v>114000</v>
      </c>
      <c r="L29" s="42"/>
      <c r="M29" s="23"/>
      <c r="N29" s="61">
        <f t="shared" si="0"/>
        <v>0</v>
      </c>
      <c r="O29" s="61">
        <f t="shared" si="1"/>
        <v>0</v>
      </c>
    </row>
    <row r="30" spans="1:15" ht="47.25" customHeight="1">
      <c r="A30" s="11">
        <v>23</v>
      </c>
      <c r="B30" s="18" t="s">
        <v>84</v>
      </c>
      <c r="C30" s="13" t="s">
        <v>11</v>
      </c>
      <c r="D30" s="13" t="s">
        <v>68</v>
      </c>
      <c r="E30" s="35" t="s">
        <v>16</v>
      </c>
      <c r="F30" s="42">
        <v>392100</v>
      </c>
      <c r="G30" s="42">
        <v>0</v>
      </c>
      <c r="H30" s="44">
        <v>392100</v>
      </c>
      <c r="I30" s="44">
        <v>0</v>
      </c>
      <c r="J30" s="43">
        <f t="shared" si="2"/>
        <v>392100</v>
      </c>
      <c r="K30" s="42">
        <v>392100</v>
      </c>
      <c r="L30" s="42"/>
      <c r="M30" s="23"/>
      <c r="N30" s="61">
        <f t="shared" si="0"/>
        <v>0</v>
      </c>
      <c r="O30" s="61">
        <f t="shared" si="1"/>
        <v>0</v>
      </c>
    </row>
    <row r="31" spans="1:15" ht="13.5">
      <c r="A31" s="11">
        <v>24</v>
      </c>
      <c r="B31" s="14" t="s">
        <v>48</v>
      </c>
      <c r="C31" s="13" t="s">
        <v>11</v>
      </c>
      <c r="D31" s="13" t="s">
        <v>12</v>
      </c>
      <c r="E31" s="35" t="s">
        <v>16</v>
      </c>
      <c r="F31" s="44">
        <v>250000</v>
      </c>
      <c r="G31" s="44">
        <v>0</v>
      </c>
      <c r="H31" s="43">
        <v>250000</v>
      </c>
      <c r="I31" s="43">
        <v>0</v>
      </c>
      <c r="J31" s="43">
        <f t="shared" si="2"/>
        <v>250000</v>
      </c>
      <c r="K31" s="42">
        <v>250000</v>
      </c>
      <c r="L31" s="42"/>
      <c r="M31" s="23"/>
      <c r="N31" s="61">
        <f t="shared" si="0"/>
        <v>0</v>
      </c>
      <c r="O31" s="61">
        <f t="shared" si="1"/>
        <v>0</v>
      </c>
    </row>
    <row r="32" spans="1:15" ht="49.5" customHeight="1">
      <c r="A32" s="11">
        <v>25</v>
      </c>
      <c r="B32" s="14" t="s">
        <v>86</v>
      </c>
      <c r="C32" s="13" t="s">
        <v>11</v>
      </c>
      <c r="D32" s="13" t="s">
        <v>12</v>
      </c>
      <c r="E32" s="35" t="s">
        <v>36</v>
      </c>
      <c r="F32" s="44">
        <v>86000</v>
      </c>
      <c r="G32" s="44">
        <v>0</v>
      </c>
      <c r="H32" s="43">
        <v>86000</v>
      </c>
      <c r="I32" s="43">
        <v>0</v>
      </c>
      <c r="J32" s="43">
        <f t="shared" si="2"/>
        <v>86000</v>
      </c>
      <c r="K32" s="42">
        <f>H32</f>
        <v>86000</v>
      </c>
      <c r="L32" s="42"/>
      <c r="M32" s="23"/>
      <c r="N32" s="61">
        <f t="shared" si="0"/>
        <v>0</v>
      </c>
      <c r="O32" s="61">
        <f t="shared" si="1"/>
        <v>0</v>
      </c>
    </row>
    <row r="33" spans="1:15" ht="27">
      <c r="A33" s="11">
        <v>26</v>
      </c>
      <c r="B33" s="30" t="s">
        <v>53</v>
      </c>
      <c r="C33" s="13" t="s">
        <v>11</v>
      </c>
      <c r="D33" s="13" t="s">
        <v>12</v>
      </c>
      <c r="E33" s="35" t="s">
        <v>16</v>
      </c>
      <c r="F33" s="44">
        <v>8000</v>
      </c>
      <c r="G33" s="44">
        <v>0</v>
      </c>
      <c r="H33" s="43">
        <v>8000</v>
      </c>
      <c r="I33" s="43">
        <v>0</v>
      </c>
      <c r="J33" s="43">
        <f t="shared" si="2"/>
        <v>8000</v>
      </c>
      <c r="K33" s="42">
        <v>8000</v>
      </c>
      <c r="L33" s="42"/>
      <c r="M33" s="23" t="s">
        <v>31</v>
      </c>
      <c r="N33" s="61">
        <f t="shared" si="0"/>
        <v>0</v>
      </c>
      <c r="O33" s="61">
        <f t="shared" si="1"/>
        <v>0</v>
      </c>
    </row>
    <row r="34" spans="1:15" ht="27">
      <c r="A34" s="11">
        <v>27</v>
      </c>
      <c r="B34" s="16" t="s">
        <v>87</v>
      </c>
      <c r="C34" s="13" t="s">
        <v>20</v>
      </c>
      <c r="D34" s="13" t="s">
        <v>21</v>
      </c>
      <c r="E34" s="35" t="s">
        <v>16</v>
      </c>
      <c r="F34" s="42">
        <v>13000</v>
      </c>
      <c r="G34" s="42">
        <v>4800</v>
      </c>
      <c r="H34" s="43">
        <v>6000</v>
      </c>
      <c r="I34" s="43">
        <v>0</v>
      </c>
      <c r="J34" s="43">
        <f t="shared" si="2"/>
        <v>6000</v>
      </c>
      <c r="K34" s="42">
        <v>6000</v>
      </c>
      <c r="L34" s="42"/>
      <c r="M34" s="23" t="s">
        <v>31</v>
      </c>
      <c r="N34" s="61">
        <f t="shared" si="0"/>
        <v>0</v>
      </c>
      <c r="O34" s="61">
        <f t="shared" si="1"/>
        <v>2200</v>
      </c>
    </row>
    <row r="35" spans="1:15" ht="13.5">
      <c r="A35" s="11">
        <v>28</v>
      </c>
      <c r="B35" s="16" t="s">
        <v>106</v>
      </c>
      <c r="C35" s="13" t="s">
        <v>72</v>
      </c>
      <c r="D35" s="13" t="s">
        <v>107</v>
      </c>
      <c r="E35" s="35" t="s">
        <v>16</v>
      </c>
      <c r="F35" s="42">
        <v>1330</v>
      </c>
      <c r="G35" s="42">
        <v>0</v>
      </c>
      <c r="H35" s="43">
        <v>1330</v>
      </c>
      <c r="I35" s="43">
        <v>0</v>
      </c>
      <c r="J35" s="43">
        <f t="shared" si="2"/>
        <v>1330</v>
      </c>
      <c r="K35" s="42">
        <v>1330</v>
      </c>
      <c r="L35" s="42"/>
      <c r="M35" s="23"/>
      <c r="N35" s="61">
        <f t="shared" si="0"/>
        <v>0</v>
      </c>
      <c r="O35" s="61">
        <f t="shared" si="1"/>
        <v>0</v>
      </c>
    </row>
    <row r="36" spans="1:15" ht="22.5" customHeight="1">
      <c r="A36" s="11">
        <v>29</v>
      </c>
      <c r="B36" s="14" t="s">
        <v>96</v>
      </c>
      <c r="C36" s="13" t="s">
        <v>72</v>
      </c>
      <c r="D36" s="13" t="s">
        <v>73</v>
      </c>
      <c r="E36" s="35" t="s">
        <v>16</v>
      </c>
      <c r="F36" s="42">
        <v>40000</v>
      </c>
      <c r="G36" s="42">
        <v>0</v>
      </c>
      <c r="H36" s="43">
        <v>40000</v>
      </c>
      <c r="I36" s="43">
        <v>0</v>
      </c>
      <c r="J36" s="43">
        <f t="shared" si="2"/>
        <v>40000</v>
      </c>
      <c r="K36" s="42">
        <v>40000</v>
      </c>
      <c r="L36" s="42"/>
      <c r="M36" s="23"/>
      <c r="N36" s="61">
        <f t="shared" si="0"/>
        <v>0</v>
      </c>
      <c r="O36" s="61">
        <f t="shared" si="1"/>
        <v>0</v>
      </c>
    </row>
    <row r="37" spans="1:15" ht="41.25">
      <c r="A37" s="11">
        <v>30</v>
      </c>
      <c r="B37" s="16" t="s">
        <v>102</v>
      </c>
      <c r="C37" s="13" t="s">
        <v>103</v>
      </c>
      <c r="D37" s="13" t="s">
        <v>104</v>
      </c>
      <c r="E37" s="35" t="s">
        <v>16</v>
      </c>
      <c r="F37" s="42">
        <v>2114927</v>
      </c>
      <c r="G37" s="42">
        <v>42927</v>
      </c>
      <c r="H37" s="43">
        <v>2072000</v>
      </c>
      <c r="I37" s="43">
        <v>0</v>
      </c>
      <c r="J37" s="43">
        <f t="shared" si="2"/>
        <v>2072000</v>
      </c>
      <c r="K37" s="42">
        <v>1572000</v>
      </c>
      <c r="L37" s="42">
        <v>500000</v>
      </c>
      <c r="M37" s="23"/>
      <c r="N37" s="61">
        <f t="shared" si="0"/>
        <v>0</v>
      </c>
      <c r="O37" s="61">
        <f t="shared" si="1"/>
        <v>0</v>
      </c>
    </row>
    <row r="38" spans="1:15" ht="27">
      <c r="A38" s="11">
        <v>31</v>
      </c>
      <c r="B38" s="16" t="s">
        <v>111</v>
      </c>
      <c r="C38" s="13" t="s">
        <v>103</v>
      </c>
      <c r="D38" s="13" t="s">
        <v>104</v>
      </c>
      <c r="E38" s="35" t="s">
        <v>36</v>
      </c>
      <c r="F38" s="42">
        <v>650000</v>
      </c>
      <c r="G38" s="42">
        <v>0</v>
      </c>
      <c r="H38" s="43">
        <v>30000</v>
      </c>
      <c r="I38" s="43">
        <v>0</v>
      </c>
      <c r="J38" s="43">
        <f t="shared" si="2"/>
        <v>30000</v>
      </c>
      <c r="K38" s="43">
        <f>J38</f>
        <v>30000</v>
      </c>
      <c r="L38" s="42"/>
      <c r="M38" s="23"/>
      <c r="N38" s="61">
        <f t="shared" si="0"/>
        <v>0</v>
      </c>
      <c r="O38" s="61">
        <f t="shared" si="1"/>
        <v>620000</v>
      </c>
    </row>
    <row r="39" spans="1:15" ht="27" customHeight="1">
      <c r="A39" s="11">
        <v>32</v>
      </c>
      <c r="B39" s="52" t="s">
        <v>88</v>
      </c>
      <c r="C39" s="34">
        <v>801</v>
      </c>
      <c r="D39" s="33">
        <v>80132</v>
      </c>
      <c r="E39" s="36" t="s">
        <v>16</v>
      </c>
      <c r="F39" s="45">
        <v>10000</v>
      </c>
      <c r="G39" s="46">
        <v>0</v>
      </c>
      <c r="H39" s="47">
        <v>10000</v>
      </c>
      <c r="I39" s="47">
        <v>0</v>
      </c>
      <c r="J39" s="43">
        <f t="shared" si="2"/>
        <v>10000</v>
      </c>
      <c r="K39" s="42">
        <v>10000</v>
      </c>
      <c r="L39" s="42"/>
      <c r="M39" s="17"/>
      <c r="N39" s="61">
        <f t="shared" si="0"/>
        <v>0</v>
      </c>
      <c r="O39" s="61">
        <f t="shared" si="1"/>
        <v>0</v>
      </c>
    </row>
    <row r="40" spans="1:16" ht="23.25" customHeight="1">
      <c r="A40" s="11">
        <v>33</v>
      </c>
      <c r="B40" s="16" t="s">
        <v>46</v>
      </c>
      <c r="C40" s="11">
        <v>851</v>
      </c>
      <c r="D40" s="11">
        <v>85154</v>
      </c>
      <c r="E40" s="35" t="s">
        <v>16</v>
      </c>
      <c r="F40" s="42">
        <v>30000</v>
      </c>
      <c r="G40" s="42">
        <v>0</v>
      </c>
      <c r="H40" s="43">
        <v>30000</v>
      </c>
      <c r="I40" s="47">
        <v>0</v>
      </c>
      <c r="J40" s="43">
        <f t="shared" si="2"/>
        <v>30000</v>
      </c>
      <c r="K40" s="42">
        <v>30000</v>
      </c>
      <c r="L40" s="42"/>
      <c r="M40" s="23"/>
      <c r="N40" s="61">
        <f t="shared" si="0"/>
        <v>0</v>
      </c>
      <c r="O40" s="61">
        <f t="shared" si="1"/>
        <v>0</v>
      </c>
      <c r="P40" s="60" t="s">
        <v>129</v>
      </c>
    </row>
    <row r="41" spans="1:16" ht="27">
      <c r="A41" s="11">
        <v>34</v>
      </c>
      <c r="B41" s="16" t="s">
        <v>47</v>
      </c>
      <c r="C41" s="11">
        <v>851</v>
      </c>
      <c r="D41" s="11">
        <v>85154</v>
      </c>
      <c r="E41" s="35" t="s">
        <v>16</v>
      </c>
      <c r="F41" s="42">
        <v>30000</v>
      </c>
      <c r="G41" s="42">
        <v>0</v>
      </c>
      <c r="H41" s="43">
        <v>30000</v>
      </c>
      <c r="I41" s="47">
        <v>0</v>
      </c>
      <c r="J41" s="43">
        <f t="shared" si="2"/>
        <v>30000</v>
      </c>
      <c r="K41" s="42">
        <v>30000</v>
      </c>
      <c r="L41" s="42"/>
      <c r="M41" s="23"/>
      <c r="N41" s="61">
        <f t="shared" si="0"/>
        <v>0</v>
      </c>
      <c r="O41" s="61">
        <f t="shared" si="1"/>
        <v>0</v>
      </c>
      <c r="P41" s="60" t="s">
        <v>129</v>
      </c>
    </row>
    <row r="42" spans="1:15" ht="62.25" customHeight="1">
      <c r="A42" s="11">
        <v>35</v>
      </c>
      <c r="B42" s="16" t="s">
        <v>28</v>
      </c>
      <c r="C42" s="11">
        <v>900</v>
      </c>
      <c r="D42" s="11">
        <v>90001</v>
      </c>
      <c r="E42" s="35" t="s">
        <v>16</v>
      </c>
      <c r="F42" s="42">
        <v>286000</v>
      </c>
      <c r="G42" s="42">
        <v>0</v>
      </c>
      <c r="H42" s="44">
        <v>136000</v>
      </c>
      <c r="I42" s="47">
        <v>0</v>
      </c>
      <c r="J42" s="43">
        <f t="shared" si="2"/>
        <v>136000</v>
      </c>
      <c r="K42" s="42">
        <v>136000</v>
      </c>
      <c r="L42" s="42"/>
      <c r="M42" s="23"/>
      <c r="N42" s="61">
        <f t="shared" si="0"/>
        <v>0</v>
      </c>
      <c r="O42" s="61">
        <f t="shared" si="1"/>
        <v>150000</v>
      </c>
    </row>
    <row r="43" spans="1:15" ht="92.25" customHeight="1">
      <c r="A43" s="11">
        <v>36</v>
      </c>
      <c r="B43" s="14" t="s">
        <v>119</v>
      </c>
      <c r="C43" s="11">
        <v>900</v>
      </c>
      <c r="D43" s="11">
        <v>90001</v>
      </c>
      <c r="E43" s="35" t="s">
        <v>16</v>
      </c>
      <c r="F43" s="42">
        <v>5137186</v>
      </c>
      <c r="G43" s="42">
        <v>257583</v>
      </c>
      <c r="H43" s="43">
        <v>4340186</v>
      </c>
      <c r="I43" s="47">
        <v>33900</v>
      </c>
      <c r="J43" s="43">
        <f t="shared" si="2"/>
        <v>4374086</v>
      </c>
      <c r="K43" s="42">
        <f>J43-L43</f>
        <v>756429</v>
      </c>
      <c r="L43" s="42">
        <v>3617657</v>
      </c>
      <c r="M43" s="32" t="s">
        <v>120</v>
      </c>
      <c r="N43" s="61">
        <f t="shared" si="0"/>
        <v>0</v>
      </c>
      <c r="O43" s="61">
        <f t="shared" si="1"/>
        <v>505517</v>
      </c>
    </row>
    <row r="44" spans="1:16" ht="51" customHeight="1">
      <c r="A44" s="11">
        <v>37</v>
      </c>
      <c r="B44" s="18" t="s">
        <v>89</v>
      </c>
      <c r="C44" s="11">
        <v>900</v>
      </c>
      <c r="D44" s="11">
        <v>90001</v>
      </c>
      <c r="E44" s="35" t="s">
        <v>16</v>
      </c>
      <c r="F44" s="42">
        <v>250000</v>
      </c>
      <c r="G44" s="42">
        <v>0</v>
      </c>
      <c r="H44" s="43">
        <v>250000</v>
      </c>
      <c r="I44" s="47">
        <v>0</v>
      </c>
      <c r="J44" s="43">
        <f t="shared" si="2"/>
        <v>250000</v>
      </c>
      <c r="K44" s="42">
        <v>250000</v>
      </c>
      <c r="L44" s="42"/>
      <c r="M44" s="27"/>
      <c r="N44" s="61">
        <f t="shared" si="0"/>
        <v>0</v>
      </c>
      <c r="O44" s="61">
        <f t="shared" si="1"/>
        <v>0</v>
      </c>
      <c r="P44" s="61"/>
    </row>
    <row r="45" spans="1:16" ht="41.25">
      <c r="A45" s="11">
        <v>38</v>
      </c>
      <c r="B45" s="14" t="s">
        <v>90</v>
      </c>
      <c r="C45" s="11">
        <v>900</v>
      </c>
      <c r="D45" s="11">
        <v>90001</v>
      </c>
      <c r="E45" s="35" t="s">
        <v>16</v>
      </c>
      <c r="F45" s="42">
        <v>10000</v>
      </c>
      <c r="G45" s="42">
        <v>0</v>
      </c>
      <c r="H45" s="43">
        <v>10000</v>
      </c>
      <c r="I45" s="47">
        <v>0</v>
      </c>
      <c r="J45" s="43">
        <f t="shared" si="2"/>
        <v>10000</v>
      </c>
      <c r="K45" s="42">
        <v>10000</v>
      </c>
      <c r="L45" s="42"/>
      <c r="M45" s="25"/>
      <c r="N45" s="61">
        <f t="shared" si="0"/>
        <v>0</v>
      </c>
      <c r="O45" s="61">
        <f t="shared" si="1"/>
        <v>0</v>
      </c>
      <c r="P45" s="61"/>
    </row>
    <row r="46" spans="1:16" ht="13.5">
      <c r="A46" s="11">
        <v>39</v>
      </c>
      <c r="B46" s="14" t="s">
        <v>76</v>
      </c>
      <c r="C46" s="11">
        <v>900</v>
      </c>
      <c r="D46" s="11">
        <v>90001</v>
      </c>
      <c r="E46" s="35" t="s">
        <v>16</v>
      </c>
      <c r="F46" s="42">
        <v>20000</v>
      </c>
      <c r="G46" s="42">
        <v>0</v>
      </c>
      <c r="H46" s="43">
        <v>20000</v>
      </c>
      <c r="I46" s="47">
        <v>0</v>
      </c>
      <c r="J46" s="43">
        <f t="shared" si="2"/>
        <v>20000</v>
      </c>
      <c r="K46" s="42">
        <v>20000</v>
      </c>
      <c r="L46" s="42"/>
      <c r="M46" s="25"/>
      <c r="N46" s="61">
        <f t="shared" si="0"/>
        <v>0</v>
      </c>
      <c r="O46" s="61">
        <f t="shared" si="1"/>
        <v>0</v>
      </c>
      <c r="P46" s="61"/>
    </row>
    <row r="47" spans="1:15" ht="27">
      <c r="A47" s="11">
        <v>40</v>
      </c>
      <c r="B47" s="18" t="s">
        <v>55</v>
      </c>
      <c r="C47" s="11">
        <v>900</v>
      </c>
      <c r="D47" s="11">
        <v>90015</v>
      </c>
      <c r="E47" s="35" t="s">
        <v>16</v>
      </c>
      <c r="F47" s="42">
        <v>11175</v>
      </c>
      <c r="G47" s="42">
        <v>0</v>
      </c>
      <c r="H47" s="43">
        <v>7704</v>
      </c>
      <c r="I47" s="47">
        <v>0</v>
      </c>
      <c r="J47" s="43">
        <f t="shared" si="2"/>
        <v>7704</v>
      </c>
      <c r="K47" s="42">
        <v>7704</v>
      </c>
      <c r="L47" s="42"/>
      <c r="M47" s="25" t="s">
        <v>29</v>
      </c>
      <c r="N47" s="61">
        <f t="shared" si="0"/>
        <v>0</v>
      </c>
      <c r="O47" s="61">
        <f t="shared" si="1"/>
        <v>3471</v>
      </c>
    </row>
    <row r="48" spans="1:15" ht="27">
      <c r="A48" s="11">
        <v>41</v>
      </c>
      <c r="B48" s="18" t="s">
        <v>69</v>
      </c>
      <c r="C48" s="11">
        <v>900</v>
      </c>
      <c r="D48" s="11">
        <v>90015</v>
      </c>
      <c r="E48" s="35" t="s">
        <v>70</v>
      </c>
      <c r="F48" s="42">
        <v>12000</v>
      </c>
      <c r="G48" s="42">
        <v>0</v>
      </c>
      <c r="H48" s="43">
        <v>12000</v>
      </c>
      <c r="I48" s="47">
        <v>0</v>
      </c>
      <c r="J48" s="43">
        <f t="shared" si="2"/>
        <v>12000</v>
      </c>
      <c r="K48" s="42">
        <v>12000</v>
      </c>
      <c r="L48" s="42"/>
      <c r="M48" s="25" t="s">
        <v>29</v>
      </c>
      <c r="N48" s="61">
        <f t="shared" si="0"/>
        <v>0</v>
      </c>
      <c r="O48" s="61">
        <f t="shared" si="1"/>
        <v>0</v>
      </c>
    </row>
    <row r="49" spans="1:15" ht="74.25" customHeight="1">
      <c r="A49" s="11">
        <v>42</v>
      </c>
      <c r="B49" s="28" t="s">
        <v>91</v>
      </c>
      <c r="C49" s="11">
        <v>900</v>
      </c>
      <c r="D49" s="11">
        <v>90015</v>
      </c>
      <c r="E49" s="35" t="s">
        <v>16</v>
      </c>
      <c r="F49" s="42">
        <v>21181</v>
      </c>
      <c r="G49" s="42">
        <v>11181</v>
      </c>
      <c r="H49" s="43">
        <v>10000</v>
      </c>
      <c r="I49" s="47">
        <v>0</v>
      </c>
      <c r="J49" s="43">
        <f t="shared" si="2"/>
        <v>10000</v>
      </c>
      <c r="K49" s="42">
        <v>10000</v>
      </c>
      <c r="L49" s="42"/>
      <c r="M49" s="25"/>
      <c r="N49" s="61">
        <f t="shared" si="0"/>
        <v>0</v>
      </c>
      <c r="O49" s="61">
        <f t="shared" si="1"/>
        <v>0</v>
      </c>
    </row>
    <row r="50" spans="1:15" ht="60.75" customHeight="1">
      <c r="A50" s="11">
        <v>43</v>
      </c>
      <c r="B50" s="12" t="s">
        <v>32</v>
      </c>
      <c r="C50" s="13" t="s">
        <v>13</v>
      </c>
      <c r="D50" s="13" t="s">
        <v>15</v>
      </c>
      <c r="E50" s="35" t="s">
        <v>16</v>
      </c>
      <c r="F50" s="42">
        <v>114832</v>
      </c>
      <c r="G50" s="42">
        <v>26905</v>
      </c>
      <c r="H50" s="43">
        <v>21225</v>
      </c>
      <c r="I50" s="47">
        <v>0</v>
      </c>
      <c r="J50" s="43">
        <f t="shared" si="2"/>
        <v>21225</v>
      </c>
      <c r="K50" s="42">
        <v>21225</v>
      </c>
      <c r="L50" s="42"/>
      <c r="M50" s="25" t="s">
        <v>29</v>
      </c>
      <c r="N50" s="61">
        <f t="shared" si="0"/>
        <v>0</v>
      </c>
      <c r="O50" s="61">
        <f t="shared" si="1"/>
        <v>66702</v>
      </c>
    </row>
    <row r="51" spans="1:15" ht="27">
      <c r="A51" s="11">
        <v>44</v>
      </c>
      <c r="B51" s="14" t="s">
        <v>58</v>
      </c>
      <c r="C51" s="11">
        <v>900</v>
      </c>
      <c r="D51" s="11">
        <v>90015</v>
      </c>
      <c r="E51" s="35" t="s">
        <v>16</v>
      </c>
      <c r="F51" s="42">
        <v>62258</v>
      </c>
      <c r="G51" s="42">
        <v>45258</v>
      </c>
      <c r="H51" s="43">
        <v>17000</v>
      </c>
      <c r="I51" s="47">
        <v>0</v>
      </c>
      <c r="J51" s="43">
        <f t="shared" si="2"/>
        <v>17000</v>
      </c>
      <c r="K51" s="42">
        <v>17000</v>
      </c>
      <c r="L51" s="42"/>
      <c r="M51" s="25" t="s">
        <v>29</v>
      </c>
      <c r="N51" s="61">
        <f t="shared" si="0"/>
        <v>0</v>
      </c>
      <c r="O51" s="61">
        <f t="shared" si="1"/>
        <v>0</v>
      </c>
    </row>
    <row r="52" spans="1:15" ht="26.25">
      <c r="A52" s="11">
        <v>45</v>
      </c>
      <c r="B52" s="31" t="s">
        <v>59</v>
      </c>
      <c r="C52" s="11">
        <v>900</v>
      </c>
      <c r="D52" s="11">
        <v>90015</v>
      </c>
      <c r="E52" s="35" t="s">
        <v>36</v>
      </c>
      <c r="F52" s="42">
        <v>2000</v>
      </c>
      <c r="G52" s="42">
        <v>0</v>
      </c>
      <c r="H52" s="43">
        <v>2000</v>
      </c>
      <c r="I52" s="47">
        <v>0</v>
      </c>
      <c r="J52" s="43">
        <f t="shared" si="2"/>
        <v>2000</v>
      </c>
      <c r="K52" s="42">
        <v>2000</v>
      </c>
      <c r="L52" s="42"/>
      <c r="M52" s="25" t="s">
        <v>29</v>
      </c>
      <c r="N52" s="61">
        <f t="shared" si="0"/>
        <v>0</v>
      </c>
      <c r="O52" s="61">
        <f t="shared" si="1"/>
        <v>0</v>
      </c>
    </row>
    <row r="53" spans="1:15" ht="27">
      <c r="A53" s="11">
        <v>46</v>
      </c>
      <c r="B53" s="18" t="s">
        <v>60</v>
      </c>
      <c r="C53" s="13" t="s">
        <v>13</v>
      </c>
      <c r="D53" s="13" t="s">
        <v>15</v>
      </c>
      <c r="E53" s="35" t="s">
        <v>36</v>
      </c>
      <c r="F53" s="42">
        <v>2000</v>
      </c>
      <c r="G53" s="42">
        <v>0</v>
      </c>
      <c r="H53" s="43">
        <v>2000</v>
      </c>
      <c r="I53" s="47">
        <v>0</v>
      </c>
      <c r="J53" s="43">
        <f t="shared" si="2"/>
        <v>2000</v>
      </c>
      <c r="K53" s="42">
        <v>2000</v>
      </c>
      <c r="L53" s="42"/>
      <c r="M53" s="25" t="s">
        <v>29</v>
      </c>
      <c r="N53" s="61">
        <f t="shared" si="0"/>
        <v>0</v>
      </c>
      <c r="O53" s="61">
        <f t="shared" si="1"/>
        <v>0</v>
      </c>
    </row>
    <row r="54" spans="1:16" ht="27">
      <c r="A54" s="11">
        <v>47</v>
      </c>
      <c r="B54" s="14" t="s">
        <v>62</v>
      </c>
      <c r="C54" s="13" t="s">
        <v>13</v>
      </c>
      <c r="D54" s="13" t="s">
        <v>15</v>
      </c>
      <c r="E54" s="35" t="s">
        <v>66</v>
      </c>
      <c r="F54" s="42">
        <v>9512</v>
      </c>
      <c r="G54" s="42">
        <v>0</v>
      </c>
      <c r="H54" s="43">
        <v>9512</v>
      </c>
      <c r="I54" s="47">
        <v>0</v>
      </c>
      <c r="J54" s="43">
        <f t="shared" si="2"/>
        <v>9512</v>
      </c>
      <c r="K54" s="42">
        <v>9512</v>
      </c>
      <c r="L54" s="42"/>
      <c r="M54" s="25" t="s">
        <v>29</v>
      </c>
      <c r="N54" s="61">
        <f t="shared" si="0"/>
        <v>0</v>
      </c>
      <c r="O54" s="61">
        <f t="shared" si="1"/>
        <v>0</v>
      </c>
      <c r="P54" s="61"/>
    </row>
    <row r="55" spans="1:15" ht="27">
      <c r="A55" s="11">
        <v>48</v>
      </c>
      <c r="B55" s="14" t="s">
        <v>33</v>
      </c>
      <c r="C55" s="11">
        <v>900</v>
      </c>
      <c r="D55" s="11">
        <v>90095</v>
      </c>
      <c r="E55" s="35" t="s">
        <v>16</v>
      </c>
      <c r="F55" s="42">
        <v>14799</v>
      </c>
      <c r="G55" s="42">
        <v>6983</v>
      </c>
      <c r="H55" s="43">
        <v>7812</v>
      </c>
      <c r="I55" s="47">
        <v>0</v>
      </c>
      <c r="J55" s="43">
        <f t="shared" si="2"/>
        <v>7812</v>
      </c>
      <c r="K55" s="42">
        <v>7812</v>
      </c>
      <c r="L55" s="42"/>
      <c r="M55" s="25" t="s">
        <v>29</v>
      </c>
      <c r="N55" s="61">
        <f t="shared" si="0"/>
        <v>0</v>
      </c>
      <c r="O55" s="61">
        <f t="shared" si="1"/>
        <v>4</v>
      </c>
    </row>
    <row r="56" spans="1:15" ht="41.25">
      <c r="A56" s="11">
        <v>49</v>
      </c>
      <c r="B56" s="29" t="s">
        <v>49</v>
      </c>
      <c r="C56" s="11">
        <v>900</v>
      </c>
      <c r="D56" s="11">
        <v>90095</v>
      </c>
      <c r="E56" s="35" t="s">
        <v>16</v>
      </c>
      <c r="F56" s="42">
        <v>3500000</v>
      </c>
      <c r="G56" s="42">
        <v>0</v>
      </c>
      <c r="H56" s="43">
        <v>832393</v>
      </c>
      <c r="I56" s="47">
        <v>0</v>
      </c>
      <c r="J56" s="43">
        <f t="shared" si="2"/>
        <v>832393</v>
      </c>
      <c r="K56" s="42">
        <f>J56</f>
        <v>832393</v>
      </c>
      <c r="L56" s="42"/>
      <c r="M56" s="25"/>
      <c r="N56" s="61">
        <f t="shared" si="0"/>
        <v>0</v>
      </c>
      <c r="O56" s="61">
        <f t="shared" si="1"/>
        <v>2667607</v>
      </c>
    </row>
    <row r="57" spans="1:16" ht="24">
      <c r="A57" s="11">
        <v>50</v>
      </c>
      <c r="B57" s="30" t="s">
        <v>57</v>
      </c>
      <c r="C57" s="11">
        <v>900</v>
      </c>
      <c r="D57" s="11">
        <v>90095</v>
      </c>
      <c r="E57" s="35" t="s">
        <v>16</v>
      </c>
      <c r="F57" s="42">
        <v>4000</v>
      </c>
      <c r="G57" s="42">
        <v>0</v>
      </c>
      <c r="H57" s="43">
        <v>4000</v>
      </c>
      <c r="I57" s="47">
        <v>0</v>
      </c>
      <c r="J57" s="43">
        <f t="shared" si="2"/>
        <v>4000</v>
      </c>
      <c r="K57" s="42">
        <v>4000</v>
      </c>
      <c r="L57" s="42"/>
      <c r="M57" s="25" t="s">
        <v>29</v>
      </c>
      <c r="N57" s="61">
        <f t="shared" si="0"/>
        <v>0</v>
      </c>
      <c r="O57" s="61">
        <f t="shared" si="1"/>
        <v>0</v>
      </c>
      <c r="P57" s="61"/>
    </row>
    <row r="58" spans="1:16" ht="27">
      <c r="A58" s="11">
        <v>51</v>
      </c>
      <c r="B58" s="71" t="s">
        <v>114</v>
      </c>
      <c r="C58" s="11">
        <v>921</v>
      </c>
      <c r="D58" s="11">
        <v>92109</v>
      </c>
      <c r="E58" s="35" t="s">
        <v>16</v>
      </c>
      <c r="F58" s="42">
        <v>4550</v>
      </c>
      <c r="G58" s="42">
        <v>0</v>
      </c>
      <c r="H58" s="43">
        <v>4550</v>
      </c>
      <c r="I58" s="47">
        <v>0</v>
      </c>
      <c r="J58" s="43">
        <f t="shared" si="2"/>
        <v>4550</v>
      </c>
      <c r="K58" s="42">
        <f>J58</f>
        <v>4550</v>
      </c>
      <c r="L58" s="42"/>
      <c r="M58" s="25" t="s">
        <v>29</v>
      </c>
      <c r="N58" s="61">
        <f t="shared" si="0"/>
        <v>0</v>
      </c>
      <c r="O58" s="61">
        <f t="shared" si="1"/>
        <v>0</v>
      </c>
      <c r="P58" s="61"/>
    </row>
    <row r="59" spans="1:15" ht="41.25">
      <c r="A59" s="11">
        <v>52</v>
      </c>
      <c r="B59" s="14" t="s">
        <v>93</v>
      </c>
      <c r="C59" s="11">
        <v>921</v>
      </c>
      <c r="D59" s="11">
        <v>92109</v>
      </c>
      <c r="E59" s="35" t="s">
        <v>16</v>
      </c>
      <c r="F59" s="42">
        <v>567500</v>
      </c>
      <c r="G59" s="42">
        <v>0</v>
      </c>
      <c r="H59" s="43">
        <v>382500</v>
      </c>
      <c r="I59" s="47">
        <v>-36000</v>
      </c>
      <c r="J59" s="43">
        <f t="shared" si="2"/>
        <v>346500</v>
      </c>
      <c r="K59" s="42">
        <f>J59</f>
        <v>346500</v>
      </c>
      <c r="L59" s="42"/>
      <c r="M59" s="25"/>
      <c r="N59" s="61">
        <f t="shared" si="0"/>
        <v>0</v>
      </c>
      <c r="O59" s="61">
        <f t="shared" si="1"/>
        <v>221000</v>
      </c>
    </row>
    <row r="60" spans="1:16" ht="27">
      <c r="A60" s="11">
        <v>53</v>
      </c>
      <c r="B60" s="12" t="s">
        <v>50</v>
      </c>
      <c r="C60" s="11">
        <v>921</v>
      </c>
      <c r="D60" s="11">
        <v>92109</v>
      </c>
      <c r="E60" s="35" t="s">
        <v>16</v>
      </c>
      <c r="F60" s="42">
        <v>4500</v>
      </c>
      <c r="G60" s="42">
        <v>0</v>
      </c>
      <c r="H60" s="43">
        <v>4500</v>
      </c>
      <c r="I60" s="47">
        <v>0</v>
      </c>
      <c r="J60" s="43">
        <f t="shared" si="2"/>
        <v>4500</v>
      </c>
      <c r="K60" s="42">
        <v>4500</v>
      </c>
      <c r="L60" s="42"/>
      <c r="M60" s="25"/>
      <c r="N60" s="61">
        <f t="shared" si="0"/>
        <v>0</v>
      </c>
      <c r="O60" s="61">
        <f t="shared" si="1"/>
        <v>0</v>
      </c>
      <c r="P60" s="60" t="s">
        <v>129</v>
      </c>
    </row>
    <row r="61" spans="1:16" ht="27">
      <c r="A61" s="11">
        <v>54</v>
      </c>
      <c r="B61" s="12" t="s">
        <v>51</v>
      </c>
      <c r="C61" s="11">
        <v>921</v>
      </c>
      <c r="D61" s="11">
        <v>92109</v>
      </c>
      <c r="E61" s="35" t="s">
        <v>36</v>
      </c>
      <c r="F61" s="42">
        <v>8000</v>
      </c>
      <c r="G61" s="42">
        <v>0</v>
      </c>
      <c r="H61" s="43">
        <v>8000</v>
      </c>
      <c r="I61" s="47">
        <v>0</v>
      </c>
      <c r="J61" s="43">
        <f t="shared" si="2"/>
        <v>8000</v>
      </c>
      <c r="K61" s="42">
        <v>8000</v>
      </c>
      <c r="L61" s="42"/>
      <c r="M61" s="25"/>
      <c r="N61" s="61">
        <f t="shared" si="0"/>
        <v>0</v>
      </c>
      <c r="O61" s="61">
        <f t="shared" si="1"/>
        <v>0</v>
      </c>
      <c r="P61" s="60" t="s">
        <v>129</v>
      </c>
    </row>
    <row r="62" spans="1:16" ht="30.75" customHeight="1">
      <c r="A62" s="11">
        <v>55</v>
      </c>
      <c r="B62" s="12" t="s">
        <v>71</v>
      </c>
      <c r="C62" s="11">
        <v>921</v>
      </c>
      <c r="D62" s="11">
        <v>92109</v>
      </c>
      <c r="E62" s="35" t="s">
        <v>16</v>
      </c>
      <c r="F62" s="42">
        <v>8200</v>
      </c>
      <c r="G62" s="42">
        <v>0</v>
      </c>
      <c r="H62" s="43">
        <v>8200</v>
      </c>
      <c r="I62" s="47">
        <v>0</v>
      </c>
      <c r="J62" s="43">
        <f t="shared" si="2"/>
        <v>8200</v>
      </c>
      <c r="K62" s="42">
        <v>8200</v>
      </c>
      <c r="L62" s="42"/>
      <c r="M62" s="25"/>
      <c r="N62" s="61">
        <f t="shared" si="0"/>
        <v>0</v>
      </c>
      <c r="O62" s="61">
        <f t="shared" si="1"/>
        <v>0</v>
      </c>
      <c r="P62" s="60" t="s">
        <v>129</v>
      </c>
    </row>
    <row r="63" spans="1:16" ht="30.75" customHeight="1">
      <c r="A63" s="11">
        <v>56</v>
      </c>
      <c r="B63" s="12" t="s">
        <v>112</v>
      </c>
      <c r="C63" s="11">
        <v>921</v>
      </c>
      <c r="D63" s="11">
        <v>92116</v>
      </c>
      <c r="E63" s="35" t="s">
        <v>16</v>
      </c>
      <c r="F63" s="42">
        <v>20000</v>
      </c>
      <c r="G63" s="42">
        <v>0</v>
      </c>
      <c r="H63" s="43">
        <v>20000</v>
      </c>
      <c r="I63" s="47">
        <v>0</v>
      </c>
      <c r="J63" s="43">
        <f t="shared" si="2"/>
        <v>20000</v>
      </c>
      <c r="K63" s="42">
        <f>J63</f>
        <v>20000</v>
      </c>
      <c r="L63" s="42"/>
      <c r="M63" s="25"/>
      <c r="N63" s="61">
        <f t="shared" si="0"/>
        <v>0</v>
      </c>
      <c r="O63" s="61">
        <f t="shared" si="1"/>
        <v>0</v>
      </c>
      <c r="P63" s="60" t="s">
        <v>129</v>
      </c>
    </row>
    <row r="64" spans="1:15" ht="39.75" customHeight="1">
      <c r="A64" s="11">
        <v>57</v>
      </c>
      <c r="B64" s="12" t="s">
        <v>113</v>
      </c>
      <c r="C64" s="11">
        <v>921</v>
      </c>
      <c r="D64" s="11">
        <v>92120</v>
      </c>
      <c r="E64" s="35" t="s">
        <v>16</v>
      </c>
      <c r="F64" s="42">
        <v>594809</v>
      </c>
      <c r="G64" s="42">
        <v>588019</v>
      </c>
      <c r="H64" s="43">
        <v>6790</v>
      </c>
      <c r="I64" s="47">
        <v>0</v>
      </c>
      <c r="J64" s="43">
        <f t="shared" si="2"/>
        <v>6790</v>
      </c>
      <c r="K64" s="42">
        <f>J64</f>
        <v>6790</v>
      </c>
      <c r="L64" s="42"/>
      <c r="M64" s="25"/>
      <c r="N64" s="61">
        <f t="shared" si="0"/>
        <v>0</v>
      </c>
      <c r="O64" s="61">
        <f t="shared" si="1"/>
        <v>0</v>
      </c>
    </row>
    <row r="65" spans="1:17" ht="66" customHeight="1">
      <c r="A65" s="11">
        <v>58</v>
      </c>
      <c r="B65" s="14" t="s">
        <v>37</v>
      </c>
      <c r="C65" s="13" t="s">
        <v>14</v>
      </c>
      <c r="D65" s="13" t="s">
        <v>25</v>
      </c>
      <c r="E65" s="35" t="s">
        <v>36</v>
      </c>
      <c r="F65" s="42">
        <v>156089</v>
      </c>
      <c r="G65" s="42">
        <v>76089</v>
      </c>
      <c r="H65" s="43">
        <v>80000</v>
      </c>
      <c r="I65" s="47">
        <v>0</v>
      </c>
      <c r="J65" s="43">
        <f t="shared" si="2"/>
        <v>80000</v>
      </c>
      <c r="K65" s="42">
        <v>80000</v>
      </c>
      <c r="L65" s="42"/>
      <c r="M65" s="25"/>
      <c r="N65" s="61">
        <f t="shared" si="0"/>
        <v>0</v>
      </c>
      <c r="O65" s="61">
        <f t="shared" si="1"/>
        <v>0</v>
      </c>
      <c r="Q65" s="61"/>
    </row>
    <row r="66" spans="1:16" ht="24" customHeight="1">
      <c r="A66" s="11">
        <v>59</v>
      </c>
      <c r="B66" s="12" t="s">
        <v>67</v>
      </c>
      <c r="C66" s="24" t="s">
        <v>14</v>
      </c>
      <c r="D66" s="24" t="s">
        <v>25</v>
      </c>
      <c r="E66" s="37" t="s">
        <v>16</v>
      </c>
      <c r="F66" s="43">
        <v>7681475</v>
      </c>
      <c r="G66" s="43">
        <v>4462928</v>
      </c>
      <c r="H66" s="43">
        <v>2721042</v>
      </c>
      <c r="I66" s="47">
        <v>0</v>
      </c>
      <c r="J66" s="43">
        <f t="shared" si="2"/>
        <v>2721042</v>
      </c>
      <c r="K66" s="43">
        <f>H66</f>
        <v>2721042</v>
      </c>
      <c r="L66" s="43"/>
      <c r="M66" s="26"/>
      <c r="N66" s="61">
        <f t="shared" si="0"/>
        <v>0</v>
      </c>
      <c r="O66" s="61">
        <f t="shared" si="1"/>
        <v>497505</v>
      </c>
      <c r="P66" s="61"/>
    </row>
    <row r="67" spans="1:15" ht="33.75" customHeight="1">
      <c r="A67" s="11">
        <v>60</v>
      </c>
      <c r="B67" s="53" t="s">
        <v>56</v>
      </c>
      <c r="C67" s="13" t="s">
        <v>34</v>
      </c>
      <c r="D67" s="13" t="s">
        <v>35</v>
      </c>
      <c r="E67" s="35" t="s">
        <v>16</v>
      </c>
      <c r="F67" s="42">
        <v>15478</v>
      </c>
      <c r="G67" s="42">
        <v>0</v>
      </c>
      <c r="H67" s="43">
        <v>15478</v>
      </c>
      <c r="I67" s="47">
        <v>0</v>
      </c>
      <c r="J67" s="43">
        <f t="shared" si="2"/>
        <v>15478</v>
      </c>
      <c r="K67" s="42">
        <v>15478</v>
      </c>
      <c r="L67" s="42"/>
      <c r="M67" s="25" t="s">
        <v>29</v>
      </c>
      <c r="N67" s="61">
        <f t="shared" si="0"/>
        <v>0</v>
      </c>
      <c r="O67" s="61">
        <f t="shared" si="1"/>
        <v>0</v>
      </c>
    </row>
    <row r="68" spans="1:16" ht="27">
      <c r="A68" s="11">
        <v>61</v>
      </c>
      <c r="B68" s="54" t="s">
        <v>52</v>
      </c>
      <c r="C68" s="13" t="s">
        <v>34</v>
      </c>
      <c r="D68" s="13" t="s">
        <v>35</v>
      </c>
      <c r="E68" s="35" t="s">
        <v>36</v>
      </c>
      <c r="F68" s="42">
        <v>232165</v>
      </c>
      <c r="G68" s="42">
        <v>162755</v>
      </c>
      <c r="H68" s="43">
        <v>69410</v>
      </c>
      <c r="I68" s="47">
        <v>0</v>
      </c>
      <c r="J68" s="43">
        <f t="shared" si="2"/>
        <v>69410</v>
      </c>
      <c r="K68" s="42">
        <v>69410</v>
      </c>
      <c r="L68" s="42"/>
      <c r="M68" s="25"/>
      <c r="N68" s="61">
        <f t="shared" si="0"/>
        <v>0</v>
      </c>
      <c r="O68" s="61">
        <f t="shared" si="1"/>
        <v>0</v>
      </c>
      <c r="P68" s="61"/>
    </row>
    <row r="69" spans="1:15" ht="27">
      <c r="A69" s="11">
        <v>62</v>
      </c>
      <c r="B69" s="30" t="s">
        <v>63</v>
      </c>
      <c r="C69" s="13" t="s">
        <v>34</v>
      </c>
      <c r="D69" s="13" t="s">
        <v>35</v>
      </c>
      <c r="E69" s="35" t="s">
        <v>16</v>
      </c>
      <c r="F69" s="42">
        <v>4420</v>
      </c>
      <c r="G69" s="42">
        <v>0</v>
      </c>
      <c r="H69" s="43">
        <v>4420</v>
      </c>
      <c r="I69" s="47">
        <v>0</v>
      </c>
      <c r="J69" s="43">
        <f t="shared" si="2"/>
        <v>4420</v>
      </c>
      <c r="K69" s="42">
        <v>4420</v>
      </c>
      <c r="L69" s="42"/>
      <c r="M69" s="25" t="s">
        <v>29</v>
      </c>
      <c r="N69" s="61">
        <f t="shared" si="0"/>
        <v>0</v>
      </c>
      <c r="O69" s="61">
        <f t="shared" si="1"/>
        <v>0</v>
      </c>
    </row>
    <row r="70" spans="1:16" ht="13.5">
      <c r="A70" s="11">
        <v>63</v>
      </c>
      <c r="B70" s="55" t="s">
        <v>77</v>
      </c>
      <c r="C70" s="13" t="s">
        <v>34</v>
      </c>
      <c r="D70" s="13" t="s">
        <v>35</v>
      </c>
      <c r="E70" s="35" t="s">
        <v>16</v>
      </c>
      <c r="F70" s="42">
        <v>10000</v>
      </c>
      <c r="G70" s="42">
        <v>0</v>
      </c>
      <c r="H70" s="43">
        <v>10000</v>
      </c>
      <c r="I70" s="47">
        <v>0</v>
      </c>
      <c r="J70" s="43">
        <f t="shared" si="2"/>
        <v>10000</v>
      </c>
      <c r="K70" s="42">
        <v>10000</v>
      </c>
      <c r="L70" s="42"/>
      <c r="M70" s="25"/>
      <c r="N70" s="61">
        <f t="shared" si="0"/>
        <v>0</v>
      </c>
      <c r="O70" s="61">
        <f t="shared" si="1"/>
        <v>0</v>
      </c>
      <c r="P70" s="61"/>
    </row>
    <row r="71" spans="1:15" ht="66" customHeight="1" thickBot="1">
      <c r="A71" s="11">
        <v>64</v>
      </c>
      <c r="B71" s="12" t="s">
        <v>95</v>
      </c>
      <c r="C71" s="13" t="s">
        <v>34</v>
      </c>
      <c r="D71" s="13" t="s">
        <v>35</v>
      </c>
      <c r="E71" s="35" t="s">
        <v>16</v>
      </c>
      <c r="F71" s="42">
        <v>2776065</v>
      </c>
      <c r="G71" s="42">
        <v>0</v>
      </c>
      <c r="H71" s="43">
        <v>1186408</v>
      </c>
      <c r="I71" s="58">
        <v>0</v>
      </c>
      <c r="J71" s="50">
        <f t="shared" si="2"/>
        <v>1186408</v>
      </c>
      <c r="K71" s="42">
        <f>H71-L71</f>
        <v>138963</v>
      </c>
      <c r="L71" s="42">
        <v>1047445</v>
      </c>
      <c r="M71" s="25" t="s">
        <v>121</v>
      </c>
      <c r="N71" s="61">
        <f t="shared" si="0"/>
        <v>0</v>
      </c>
      <c r="O71" s="61">
        <f t="shared" si="1"/>
        <v>1589657</v>
      </c>
    </row>
    <row r="72" spans="1:15" s="63" customFormat="1" ht="25.5" customHeight="1" thickBot="1">
      <c r="A72" s="22"/>
      <c r="B72" s="20" t="s">
        <v>27</v>
      </c>
      <c r="C72" s="21"/>
      <c r="D72" s="22"/>
      <c r="E72" s="22"/>
      <c r="F72" s="48">
        <f>SUM(F8:F71)</f>
        <v>32575149</v>
      </c>
      <c r="G72" s="48">
        <f aca="true" t="shared" si="3" ref="G72:L72">SUM(G8:G71)</f>
        <v>5786843</v>
      </c>
      <c r="H72" s="48">
        <f t="shared" si="3"/>
        <v>18202741</v>
      </c>
      <c r="I72" s="48">
        <f t="shared" si="3"/>
        <v>-82100</v>
      </c>
      <c r="J72" s="93">
        <f t="shared" si="3"/>
        <v>18120641</v>
      </c>
      <c r="K72" s="48">
        <f t="shared" si="3"/>
        <v>12163539</v>
      </c>
      <c r="L72" s="48">
        <f t="shared" si="3"/>
        <v>5957102</v>
      </c>
      <c r="M72" s="49"/>
      <c r="N72" s="61">
        <f t="shared" si="0"/>
        <v>0</v>
      </c>
      <c r="O72" s="61">
        <f t="shared" si="1"/>
        <v>8667665</v>
      </c>
    </row>
    <row r="73" spans="5:10" ht="12.75">
      <c r="E73" s="65"/>
      <c r="H73" s="67"/>
      <c r="J73" s="67"/>
    </row>
    <row r="74" spans="5:11" ht="12.75">
      <c r="E74" s="65"/>
      <c r="K74" s="69"/>
    </row>
    <row r="75" spans="5:11" ht="12.75">
      <c r="E75" s="65"/>
      <c r="K75" s="69"/>
    </row>
    <row r="76" spans="8:16" ht="12.75">
      <c r="H76" s="67"/>
      <c r="J76" s="67"/>
      <c r="O76" s="61">
        <v>18120641</v>
      </c>
      <c r="P76" s="61">
        <f>J72-O76</f>
        <v>0</v>
      </c>
    </row>
    <row r="77" ht="12.75">
      <c r="K77" s="69"/>
    </row>
    <row r="78" ht="12.75">
      <c r="H78" s="68" t="s">
        <v>125</v>
      </c>
    </row>
    <row r="79" spans="8:10" ht="12.75">
      <c r="H79" s="68" t="s">
        <v>126</v>
      </c>
      <c r="J79" s="67">
        <f>J8+J12+J13+J40+J41+J60+J61+J63+J62</f>
        <v>1623898</v>
      </c>
    </row>
    <row r="80" spans="8:10" ht="12.75">
      <c r="H80" s="68" t="s">
        <v>127</v>
      </c>
      <c r="J80" s="67">
        <f>J82-J79-J81</f>
        <v>6642056</v>
      </c>
    </row>
    <row r="81" spans="8:10" ht="12.75">
      <c r="H81" s="68" t="s">
        <v>128</v>
      </c>
      <c r="J81" s="67">
        <f>J28+J34+J37+J43+J49+J50+J51+J55+J64+J65+J66+J68</f>
        <v>9854687</v>
      </c>
    </row>
    <row r="82" ht="12.75">
      <c r="J82" s="67">
        <f>J72</f>
        <v>18120641</v>
      </c>
    </row>
    <row r="83" ht="12.75">
      <c r="J83" s="67">
        <f>J79+J80+J81</f>
        <v>18120641</v>
      </c>
    </row>
    <row r="84" ht="12.75">
      <c r="J84" s="67">
        <f>J83-J82</f>
        <v>0</v>
      </c>
    </row>
  </sheetData>
  <sheetProtection selectLockedCells="1" selectUnlockedCells="1"/>
  <mergeCells count="16">
    <mergeCell ref="J1:M1"/>
    <mergeCell ref="J2:M2"/>
    <mergeCell ref="J3:M3"/>
    <mergeCell ref="J5:J6"/>
    <mergeCell ref="K5:L5"/>
    <mergeCell ref="M5:M6"/>
    <mergeCell ref="B4:G4"/>
    <mergeCell ref="I5:I6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1968503937007874" right="0.1968503937007874" top="0.31" bottom="0.3" header="0.17" footer="0.1181102362204724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Justyna.Drozdz</dc:creator>
  <cp:keywords/>
  <dc:description/>
  <cp:lastModifiedBy>Kopecka Anna</cp:lastModifiedBy>
  <cp:lastPrinted>2019-04-09T08:42:03Z</cp:lastPrinted>
  <dcterms:created xsi:type="dcterms:W3CDTF">2017-11-08T12:41:05Z</dcterms:created>
  <dcterms:modified xsi:type="dcterms:W3CDTF">2019-04-09T08:58:19Z</dcterms:modified>
  <cp:category/>
  <cp:version/>
  <cp:contentType/>
  <cp:contentStatus/>
</cp:coreProperties>
</file>