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2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'Arkusz1'!$A$1:$K$96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<sst xmlns="http://schemas.openxmlformats.org/spreadsheetml/2006/main" count="157" uniqueCount="111">
  <si>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</si>
  <si>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</si>
  <si>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</si>
  <si>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</si>
  <si>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</si>
  <si>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</si>
  <si>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</si>
  <si>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</si>
  <si>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</si>
  <si>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</si>
  <si>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</si>
  <si>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</si>
  <si>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</si>
  <si>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</si>
  <si>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</si>
  <si>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</si>
  <si>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</si>
  <si>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</si>
  <si>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</si>
  <si>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</si>
  <si>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</si>
  <si>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</si>
  <si>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</si>
  <si>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</si>
  <si>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</si>
  <si>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</si>
  <si>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</si>
  <si>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</si>
  <si>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</si>
  <si>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Pozostała dzialalność</t>
  </si>
  <si>
    <t>Programy profilaktyki zdrowotnej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</si>
  <si>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</si>
  <si>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</si>
  <si>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</si>
  <si>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</si>
  <si>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</si>
  <si>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</si>
  <si>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</si>
  <si>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Waliszowskie Stowarzyszenie Edukacyjne-prowadzenie SP</t>
  </si>
  <si>
    <t xml:space="preserve">Oświata i wychowanie </t>
  </si>
  <si>
    <t>Przedszkola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</si>
  <si>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</si>
  <si>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</si>
  <si>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</si>
  <si>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</si>
  <si>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</si>
  <si>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</si>
  <si>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</si>
  <si>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Dowożenie uczniów do szkół</t>
  </si>
  <si>
    <t>Towarzystwo Miłośników Gorzanowa-prowadzenie SP Gorzanów</t>
  </si>
  <si>
    <t>Fundacja Równi Choć Różni Szkoła w Pławnicy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</si>
  <si>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</si>
  <si>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</si>
  <si>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</si>
  <si>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</si>
  <si>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</si>
  <si>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</si>
  <si>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Inne formy wychowania przedszkolnego</t>
  </si>
  <si>
    <t>Promocja jednostek samorządu terytorialnego</t>
  </si>
  <si>
    <t>Filharmonie,orkiestry, chóry i kapele</t>
  </si>
  <si>
    <t>Edukacyjna Opieka Wychowawcza</t>
  </si>
  <si>
    <t>Wczesne wspomaganie rozwoju dziecka</t>
  </si>
  <si>
    <t>WE-Fundacja Równi Choć Równi w Pławnicy-wczesne wspomaganie rozwoju</t>
  </si>
  <si>
    <t>odpłatność za pobyt dzieci w punktach przedszkolnych w innych gminach</t>
  </si>
  <si>
    <t xml:space="preserve">OPS- zagospodarowanie czasu wolnego </t>
  </si>
  <si>
    <t>Turystyka</t>
  </si>
  <si>
    <t>Związek Gmin Śnieżnickich</t>
  </si>
  <si>
    <t>Związek Gmin Wiejskich</t>
  </si>
  <si>
    <t>Rodzina</t>
  </si>
  <si>
    <t>Gospodarka komunalna i ochrona środowiska</t>
  </si>
  <si>
    <t>Towarzystwo Miłośników Gorzanowa-oddział przedszkolny</t>
  </si>
  <si>
    <t>Waliszowskie Stowarzyszenie Edukacyjne</t>
  </si>
  <si>
    <t>OPS-dofinansowanie terapii DDA</t>
  </si>
  <si>
    <t>OPS-praca wychowawcza z dziećmi i młodzieżą zaniedbaną wychowawczo</t>
  </si>
  <si>
    <t>Gospodarka ściekowa i ochrona wód</t>
  </si>
  <si>
    <t>Ochrona powietrza atmosferycznego i klimatu</t>
  </si>
  <si>
    <t>NE-Gminny Program Ograniczenia Niskiej Emisji-wymiana piecy</t>
  </si>
  <si>
    <t>Dotacja -Fundacja Równi Choć Różni prowadzenie oddziału przedszkolnego w Pławnicy</t>
  </si>
  <si>
    <t>Dotacja-Stowarzyszenie Kleks prowadzenie oddziału przedszkolnego w Długopolu Dolnym</t>
  </si>
  <si>
    <t>Dotacja-Stowarzyszenie Stara Łomnica Dzieciom-prowadzenie oddz.przedszkolnego</t>
  </si>
  <si>
    <t>Stowarzyszenie Stara Łomnica-zespół wychowania przedszkolnego w St.Łomnicy</t>
  </si>
  <si>
    <t>Realizacja zadań wymagających stosowania specjalnej organizacji nauki i metod pracy dla dzieci w przedszkolach, oddziałach przedszkolnych w szkołach podstawowych i innych formach wychowania przedszkolnego</t>
  </si>
  <si>
    <t>Fundacja Równi Choć Różni-prowadzenie oddziału przedszkolnego w Pławnicy</t>
  </si>
  <si>
    <t xml:space="preserve">RGŻ-dofinansowanie budowy studni </t>
  </si>
  <si>
    <t>RGŻ-OŚ-dof.kosztów budowy przyłączy kanalizacyjnych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</si>
  <si>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</si>
  <si>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 xml:space="preserve">Plan na 2021 </t>
  </si>
  <si>
    <t>System opieki nad dziećmi w  wieku do lat 3</t>
  </si>
  <si>
    <t>dotacja na prowadzenie żłobka</t>
  </si>
  <si>
    <t>prowadzenie świetlicy środowiskowej</t>
  </si>
  <si>
    <t>program rehabilitacji kobiet po mastektomii</t>
  </si>
  <si>
    <t>Zestawienie planowanych dotacji udzielanych z budżetu gminy Bystrzyca Kłodzka na 2021 rok</t>
  </si>
  <si>
    <t>Transport i łączność</t>
  </si>
  <si>
    <t>Dotacja dla Powiatu</t>
  </si>
  <si>
    <t>Drogi publiczne i powiatowe</t>
  </si>
  <si>
    <t>Zmiana</t>
  </si>
  <si>
    <t>Plan po zmianie</t>
  </si>
  <si>
    <t>Ochotnicze straże pożarne</t>
  </si>
  <si>
    <t>Dotacja dla OSP Zabłocie</t>
  </si>
  <si>
    <t>Dotacja celowa z budżetu na finansowanie lub dofinansowanie zadań zleconych do realizacji fundacjom</t>
  </si>
  <si>
    <t>Fundacja Równi choć Różni</t>
  </si>
  <si>
    <t>Dotacja celowa z budżetu na finansowanie lub dofinansowanie zadań zleconych do realizacji stowarzyszeniom</t>
  </si>
  <si>
    <t>Towarzystwo Miłosników Gorzanowa</t>
  </si>
  <si>
    <t>Dotacja dla OSP Pławnica</t>
  </si>
  <si>
    <t>Towarzystwo Miłośników Gorzanowa-zajęcia wspomagające</t>
  </si>
  <si>
    <t>Stowarzyszenie Kleks -zajęcia wspomagające</t>
  </si>
  <si>
    <t>Stowarzyszenie Stara Łomnica Dzieciom-zajęcia wspomagające</t>
  </si>
  <si>
    <t>WE-wydatki bieżące</t>
  </si>
  <si>
    <t>Burmistrza Bystrzycy Kłodzkiej</t>
  </si>
  <si>
    <t>z dnia 30 września 2021 roku</t>
  </si>
  <si>
    <t>załącznik nr 4 do zarządzenia nr 0050.305.2021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</si>
</sst>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6">
    <xf numFmtId="0" fontId="0" fillId="0" borderId="0" xfId="0" applyAlignment="1">
      <alignment/>
    </xf>
    <xf numFmtId="4" fontId="22" fillId="24" borderId="10" xfId="0" applyNumberFormat="1" applyFont="1" applyFill="1" applyBorder="1" applyAlignment="1">
      <alignment/>
    </xf>
    <xf numFmtId="4" fontId="22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left" vertical="center" wrapText="1"/>
    </xf>
    <xf numFmtId="4" fontId="18" fillId="24" borderId="0" xfId="0" applyNumberFormat="1" applyFont="1" applyFill="1" applyAlignment="1">
      <alignment horizontal="right"/>
    </xf>
    <xf numFmtId="4" fontId="25" fillId="24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 horizontal="right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vertical="center" wrapText="1"/>
    </xf>
    <xf numFmtId="4" fontId="0" fillId="24" borderId="0" xfId="0" applyNumberFormat="1" applyFont="1" applyFill="1" applyAlignment="1">
      <alignment/>
    </xf>
    <xf numFmtId="0" fontId="0" fillId="24" borderId="0" xfId="0" applyFont="1" applyFill="1" applyAlignment="1">
      <alignment wrapText="1" shrinkToFit="1"/>
    </xf>
    <xf numFmtId="0" fontId="20" fillId="24" borderId="0" xfId="0" applyFont="1" applyFill="1" applyAlignment="1">
      <alignment vertical="center" wrapText="1"/>
    </xf>
    <xf numFmtId="0" fontId="21" fillId="24" borderId="0" xfId="0" applyFont="1" applyFill="1" applyAlignment="1">
      <alignment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vertical="center" wrapText="1"/>
    </xf>
    <xf numFmtId="3" fontId="23" fillId="2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3" fontId="23" fillId="24" borderId="1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4" fontId="0" fillId="24" borderId="0" xfId="0" applyNumberFormat="1" applyFont="1" applyFill="1" applyAlignment="1">
      <alignment/>
    </xf>
    <xf numFmtId="4" fontId="27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 vertical="center" wrapText="1"/>
    </xf>
    <xf numFmtId="166" fontId="22" fillId="24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/>
    </xf>
    <xf numFmtId="3" fontId="23" fillId="24" borderId="10" xfId="0" applyNumberFormat="1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3" fontId="0" fillId="24" borderId="0" xfId="0" applyNumberFormat="1" applyFont="1" applyFill="1" applyAlignment="1">
      <alignment/>
    </xf>
    <xf numFmtId="4" fontId="22" fillId="24" borderId="10" xfId="0" applyNumberFormat="1" applyFont="1" applyFill="1" applyBorder="1" applyAlignment="1">
      <alignment wrapText="1"/>
    </xf>
    <xf numFmtId="4" fontId="28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/>
    </xf>
    <xf numFmtId="4" fontId="21" fillId="24" borderId="0" xfId="0" applyNumberFormat="1" applyFont="1" applyFill="1" applyAlignment="1">
      <alignment/>
    </xf>
    <xf numFmtId="0" fontId="0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/>
    </xf>
    <xf numFmtId="0" fontId="22" fillId="24" borderId="11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/>
    </xf>
    <xf numFmtId="4" fontId="26" fillId="24" borderId="12" xfId="0" applyNumberFormat="1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wrapText="1" shrinkToFit="1"/>
    </xf>
    <xf numFmtId="3" fontId="0" fillId="24" borderId="0" xfId="0" applyNumberFormat="1" applyFont="1" applyFill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9" fillId="24" borderId="10" xfId="0" applyNumberFormat="1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wrapText="1"/>
    </xf>
    <xf numFmtId="4" fontId="26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="72" zoomScaleSheetLayoutView="72" workbookViewId="0" topLeftCell="A1">
      <selection activeCell="I1" sqref="I1:K1"/>
    </sheetView>
  </sheetViews>
  <sheetFormatPr defaultColWidth="9.140625" defaultRowHeight="12.75"/>
  <cols>
    <col min="1" max="1" width="5.140625" style="28" customWidth="1"/>
    <col min="2" max="2" width="6.7109375" style="28" customWidth="1"/>
    <col min="3" max="3" width="6.421875" style="48" customWidth="1"/>
    <col min="4" max="4" width="30.00390625" style="28" customWidth="1"/>
    <col min="5" max="5" width="14.140625" style="30" customWidth="1"/>
    <col min="6" max="6" width="10.8515625" style="30" customWidth="1"/>
    <col min="7" max="7" width="14.00390625" style="30" customWidth="1"/>
    <col min="8" max="8" width="8.140625" style="30" customWidth="1"/>
    <col min="9" max="9" width="13.8515625" style="30" customWidth="1"/>
    <col min="10" max="10" width="13.421875" style="30" customWidth="1"/>
    <col min="11" max="11" width="18.421875" style="28" customWidth="1"/>
    <col min="12" max="12" width="20.28125" style="28" customWidth="1"/>
    <col min="13" max="16384" width="9.140625" style="28" customWidth="1"/>
  </cols>
  <sheetData>
    <row r="1" spans="1:12" ht="15" customHeight="1">
      <c r="A1" s="8"/>
      <c r="B1" s="8"/>
      <c r="C1" s="8"/>
      <c r="D1" s="9"/>
      <c r="E1" s="10"/>
      <c r="F1" s="10"/>
      <c r="G1" s="10"/>
      <c r="H1" s="11"/>
      <c r="I1" s="64" t="s">
        <v>110</v>
      </c>
      <c r="J1" s="64"/>
      <c r="K1" s="64"/>
      <c r="L1" s="11"/>
    </row>
    <row r="2" spans="1:11" ht="15">
      <c r="A2" s="8"/>
      <c r="B2" s="8"/>
      <c r="C2" s="8"/>
      <c r="D2" s="9"/>
      <c r="E2" s="4"/>
      <c r="F2" s="4"/>
      <c r="G2" s="4"/>
      <c r="H2" s="40"/>
      <c r="I2" s="65" t="s">
        <v>108</v>
      </c>
      <c r="J2" s="65"/>
      <c r="K2" s="65"/>
    </row>
    <row r="3" spans="1:11" ht="17.25" customHeight="1">
      <c r="A3" s="8"/>
      <c r="B3" s="8"/>
      <c r="C3" s="8"/>
      <c r="D3" s="9"/>
      <c r="E3" s="4"/>
      <c r="F3" s="4"/>
      <c r="G3" s="4"/>
      <c r="H3" s="40"/>
      <c r="I3" s="65" t="s">
        <v>109</v>
      </c>
      <c r="J3" s="65"/>
      <c r="K3" s="40"/>
    </row>
    <row r="4" spans="1:11" ht="15">
      <c r="A4" s="70" t="s">
        <v>91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">
      <c r="A5" s="8"/>
      <c r="B5" s="8"/>
      <c r="C5" s="8"/>
      <c r="D5" s="12"/>
      <c r="E5" s="4"/>
      <c r="F5" s="4"/>
      <c r="G5" s="4"/>
      <c r="H5" s="4"/>
      <c r="I5" s="4"/>
      <c r="J5" s="4"/>
      <c r="K5" s="13"/>
    </row>
    <row r="6" spans="1:11" ht="12.75">
      <c r="A6" s="69" t="s">
        <v>0</v>
      </c>
      <c r="B6" s="69" t="s">
        <v>1</v>
      </c>
      <c r="C6" s="69" t="s">
        <v>2</v>
      </c>
      <c r="D6" s="75" t="s">
        <v>3</v>
      </c>
      <c r="E6" s="71" t="s">
        <v>86</v>
      </c>
      <c r="F6" s="62" t="s">
        <v>95</v>
      </c>
      <c r="G6" s="62" t="s">
        <v>96</v>
      </c>
      <c r="H6" s="53" t="s">
        <v>8</v>
      </c>
      <c r="I6" s="53"/>
      <c r="J6" s="53"/>
      <c r="K6" s="54" t="s">
        <v>7</v>
      </c>
    </row>
    <row r="7" spans="1:11" ht="12.75">
      <c r="A7" s="69"/>
      <c r="B7" s="69"/>
      <c r="C7" s="69"/>
      <c r="D7" s="75"/>
      <c r="E7" s="71"/>
      <c r="F7" s="63"/>
      <c r="G7" s="63"/>
      <c r="H7" s="42" t="s">
        <v>4</v>
      </c>
      <c r="I7" s="43" t="s">
        <v>5</v>
      </c>
      <c r="J7" s="43" t="s">
        <v>6</v>
      </c>
      <c r="K7" s="55"/>
    </row>
    <row r="8" spans="1:11" ht="15">
      <c r="A8" s="66" t="s">
        <v>9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>
      <c r="A9" s="68" t="s">
        <v>10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14" t="s">
        <v>34</v>
      </c>
      <c r="B10" s="15"/>
      <c r="C10" s="15"/>
      <c r="D10" s="16" t="s">
        <v>17</v>
      </c>
      <c r="E10" s="1">
        <f aca="true" t="shared" si="0" ref="E10:J10">E11</f>
        <v>570000</v>
      </c>
      <c r="F10" s="1">
        <f t="shared" si="0"/>
        <v>0</v>
      </c>
      <c r="G10" s="1">
        <f t="shared" si="0"/>
        <v>570000</v>
      </c>
      <c r="H10" s="1">
        <f t="shared" si="0"/>
        <v>0</v>
      </c>
      <c r="I10" s="1">
        <f t="shared" si="0"/>
        <v>570000</v>
      </c>
      <c r="J10" s="1">
        <f t="shared" si="0"/>
        <v>0</v>
      </c>
      <c r="K10" s="16"/>
    </row>
    <row r="11" spans="1:11" ht="26.25">
      <c r="A11" s="33"/>
      <c r="B11" s="15">
        <v>85154</v>
      </c>
      <c r="C11" s="15">
        <v>2510</v>
      </c>
      <c r="D11" s="16" t="s">
        <v>18</v>
      </c>
      <c r="E11" s="1">
        <v>570000</v>
      </c>
      <c r="F11" s="1">
        <v>0</v>
      </c>
      <c r="G11" s="1">
        <f>E11+F11</f>
        <v>570000</v>
      </c>
      <c r="H11" s="1">
        <v>0</v>
      </c>
      <c r="I11" s="1">
        <f>G11</f>
        <v>570000</v>
      </c>
      <c r="J11" s="1">
        <v>0</v>
      </c>
      <c r="K11" s="25" t="s">
        <v>55</v>
      </c>
    </row>
    <row r="12" spans="1:11" ht="13.5">
      <c r="A12" s="56" t="s">
        <v>15</v>
      </c>
      <c r="B12" s="56"/>
      <c r="C12" s="56"/>
      <c r="D12" s="17"/>
      <c r="E12" s="5">
        <f aca="true" t="shared" si="1" ref="E12:J12">E11</f>
        <v>570000</v>
      </c>
      <c r="F12" s="5">
        <f t="shared" si="1"/>
        <v>0</v>
      </c>
      <c r="G12" s="5">
        <f t="shared" si="1"/>
        <v>570000</v>
      </c>
      <c r="H12" s="5">
        <f t="shared" si="1"/>
        <v>0</v>
      </c>
      <c r="I12" s="5">
        <f t="shared" si="1"/>
        <v>570000</v>
      </c>
      <c r="J12" s="5">
        <f t="shared" si="1"/>
        <v>0</v>
      </c>
      <c r="K12" s="17"/>
    </row>
    <row r="13" spans="1:11" ht="13.5">
      <c r="A13" s="57" t="s">
        <v>35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3.5">
      <c r="A14" s="19">
        <v>750</v>
      </c>
      <c r="B14" s="46"/>
      <c r="C14" s="24"/>
      <c r="D14" s="18" t="s">
        <v>33</v>
      </c>
      <c r="E14" s="1">
        <f>E15</f>
        <v>176500</v>
      </c>
      <c r="F14" s="1">
        <v>0</v>
      </c>
      <c r="G14" s="1">
        <f>E14+F14</f>
        <v>176500</v>
      </c>
      <c r="H14" s="1">
        <f>H15</f>
        <v>0</v>
      </c>
      <c r="I14" s="1">
        <f>I15</f>
        <v>176500</v>
      </c>
      <c r="J14" s="1">
        <f>J15</f>
        <v>0</v>
      </c>
      <c r="K14" s="46"/>
    </row>
    <row r="15" spans="1:11" ht="27">
      <c r="A15" s="19"/>
      <c r="B15" s="15">
        <v>75075</v>
      </c>
      <c r="C15" s="15">
        <v>2480</v>
      </c>
      <c r="D15" s="16" t="s">
        <v>58</v>
      </c>
      <c r="E15" s="1">
        <v>176500</v>
      </c>
      <c r="F15" s="1">
        <v>0</v>
      </c>
      <c r="G15" s="1">
        <f aca="true" t="shared" si="2" ref="G15:G24">E15+F15</f>
        <v>176500</v>
      </c>
      <c r="H15" s="1">
        <v>0</v>
      </c>
      <c r="I15" s="1">
        <f>G15</f>
        <v>176500</v>
      </c>
      <c r="J15" s="1">
        <v>0</v>
      </c>
      <c r="K15" s="25" t="s">
        <v>21</v>
      </c>
    </row>
    <row r="16" spans="1:11" ht="13.5">
      <c r="A16" s="19">
        <v>855</v>
      </c>
      <c r="B16" s="15"/>
      <c r="C16" s="15"/>
      <c r="D16" s="29" t="s">
        <v>68</v>
      </c>
      <c r="E16" s="1">
        <f>E17</f>
        <v>72000</v>
      </c>
      <c r="F16" s="1">
        <v>0</v>
      </c>
      <c r="G16" s="1">
        <f t="shared" si="2"/>
        <v>72000</v>
      </c>
      <c r="H16" s="1">
        <f>H17</f>
        <v>0</v>
      </c>
      <c r="I16" s="1">
        <f>I17</f>
        <v>0</v>
      </c>
      <c r="J16" s="1">
        <f>J17</f>
        <v>72000</v>
      </c>
      <c r="K16" s="25"/>
    </row>
    <row r="17" spans="1:11" ht="27">
      <c r="A17" s="19"/>
      <c r="B17" s="15">
        <v>85516</v>
      </c>
      <c r="C17" s="15">
        <v>2360</v>
      </c>
      <c r="D17" s="16" t="s">
        <v>87</v>
      </c>
      <c r="E17" s="1">
        <v>72000</v>
      </c>
      <c r="F17" s="1">
        <v>0</v>
      </c>
      <c r="G17" s="1">
        <f t="shared" si="2"/>
        <v>72000</v>
      </c>
      <c r="H17" s="1">
        <v>0</v>
      </c>
      <c r="I17" s="1">
        <v>0</v>
      </c>
      <c r="J17" s="1">
        <f>G17</f>
        <v>72000</v>
      </c>
      <c r="K17" s="25" t="s">
        <v>88</v>
      </c>
    </row>
    <row r="18" spans="1:12" ht="27">
      <c r="A18" s="15">
        <v>921</v>
      </c>
      <c r="B18" s="15"/>
      <c r="C18" s="15"/>
      <c r="D18" s="34" t="s">
        <v>19</v>
      </c>
      <c r="E18" s="1">
        <f aca="true" t="shared" si="3" ref="E18:J18">E19+E20+E22+E23+E24+E21</f>
        <v>3733770</v>
      </c>
      <c r="F18" s="1">
        <f t="shared" si="3"/>
        <v>0</v>
      </c>
      <c r="G18" s="1">
        <f t="shared" si="3"/>
        <v>3733770</v>
      </c>
      <c r="H18" s="1">
        <f t="shared" si="3"/>
        <v>0</v>
      </c>
      <c r="I18" s="1">
        <f t="shared" si="3"/>
        <v>3624270</v>
      </c>
      <c r="J18" s="1">
        <f t="shared" si="3"/>
        <v>109500</v>
      </c>
      <c r="K18" s="24"/>
      <c r="L18" s="30">
        <f>J18+I18+H18-G18</f>
        <v>0</v>
      </c>
    </row>
    <row r="19" spans="1:11" ht="27">
      <c r="A19" s="38"/>
      <c r="B19" s="15">
        <v>92108</v>
      </c>
      <c r="C19" s="15">
        <v>2480</v>
      </c>
      <c r="D19" s="34" t="s">
        <v>59</v>
      </c>
      <c r="E19" s="1">
        <f>I19</f>
        <v>33500</v>
      </c>
      <c r="F19" s="1">
        <v>0</v>
      </c>
      <c r="G19" s="1">
        <f t="shared" si="2"/>
        <v>33500</v>
      </c>
      <c r="H19" s="1">
        <v>0</v>
      </c>
      <c r="I19" s="1">
        <v>33500</v>
      </c>
      <c r="J19" s="1">
        <v>0</v>
      </c>
      <c r="K19" s="25" t="s">
        <v>21</v>
      </c>
    </row>
    <row r="20" spans="1:11" ht="26.25">
      <c r="A20" s="39"/>
      <c r="B20" s="15">
        <v>92109</v>
      </c>
      <c r="C20" s="15">
        <v>2480</v>
      </c>
      <c r="D20" s="24" t="s">
        <v>20</v>
      </c>
      <c r="E20" s="1">
        <v>2342070</v>
      </c>
      <c r="F20" s="1">
        <v>0</v>
      </c>
      <c r="G20" s="1">
        <f t="shared" si="2"/>
        <v>2342070</v>
      </c>
      <c r="H20" s="1">
        <v>0</v>
      </c>
      <c r="I20" s="1">
        <f>G20</f>
        <v>2342070</v>
      </c>
      <c r="J20" s="1">
        <v>0</v>
      </c>
      <c r="K20" s="25" t="s">
        <v>21</v>
      </c>
    </row>
    <row r="21" spans="1:11" ht="26.25">
      <c r="A21" s="39"/>
      <c r="B21" s="15">
        <v>92109</v>
      </c>
      <c r="C21" s="15">
        <v>6220</v>
      </c>
      <c r="D21" s="24" t="s">
        <v>20</v>
      </c>
      <c r="E21" s="1">
        <v>109500</v>
      </c>
      <c r="F21" s="1">
        <v>0</v>
      </c>
      <c r="G21" s="1">
        <f t="shared" si="2"/>
        <v>109500</v>
      </c>
      <c r="H21" s="1">
        <v>0</v>
      </c>
      <c r="I21" s="1">
        <v>0</v>
      </c>
      <c r="J21" s="1">
        <f>G21</f>
        <v>109500</v>
      </c>
      <c r="K21" s="25" t="s">
        <v>21</v>
      </c>
    </row>
    <row r="22" spans="1:11" ht="26.25">
      <c r="A22" s="39"/>
      <c r="B22" s="15">
        <v>92116</v>
      </c>
      <c r="C22" s="15">
        <v>2480</v>
      </c>
      <c r="D22" s="24" t="s">
        <v>22</v>
      </c>
      <c r="E22" s="1">
        <v>877700</v>
      </c>
      <c r="F22" s="1">
        <v>0</v>
      </c>
      <c r="G22" s="1">
        <f t="shared" si="2"/>
        <v>877700</v>
      </c>
      <c r="H22" s="1">
        <v>0</v>
      </c>
      <c r="I22" s="1">
        <f>G22</f>
        <v>877700</v>
      </c>
      <c r="J22" s="1">
        <v>0</v>
      </c>
      <c r="K22" s="25" t="s">
        <v>23</v>
      </c>
    </row>
    <row r="23" spans="1:11" ht="13.5">
      <c r="A23" s="39"/>
      <c r="B23" s="15">
        <v>92118</v>
      </c>
      <c r="C23" s="15">
        <v>2480</v>
      </c>
      <c r="D23" s="24" t="s">
        <v>24</v>
      </c>
      <c r="E23" s="1">
        <f>I23</f>
        <v>366000</v>
      </c>
      <c r="F23" s="1">
        <v>0</v>
      </c>
      <c r="G23" s="1">
        <f t="shared" si="2"/>
        <v>366000</v>
      </c>
      <c r="H23" s="1">
        <v>0</v>
      </c>
      <c r="I23" s="1">
        <v>366000</v>
      </c>
      <c r="J23" s="1">
        <v>0</v>
      </c>
      <c r="K23" s="29"/>
    </row>
    <row r="24" spans="1:11" ht="26.25">
      <c r="A24" s="37"/>
      <c r="B24" s="15">
        <v>92118</v>
      </c>
      <c r="C24" s="15">
        <v>6220</v>
      </c>
      <c r="D24" s="24" t="s">
        <v>24</v>
      </c>
      <c r="E24" s="1">
        <f>I24</f>
        <v>5000</v>
      </c>
      <c r="F24" s="1">
        <v>0</v>
      </c>
      <c r="G24" s="1">
        <f t="shared" si="2"/>
        <v>5000</v>
      </c>
      <c r="H24" s="1">
        <v>0</v>
      </c>
      <c r="I24" s="1">
        <v>5000</v>
      </c>
      <c r="J24" s="1">
        <v>0</v>
      </c>
      <c r="K24" s="25" t="s">
        <v>25</v>
      </c>
    </row>
    <row r="25" spans="1:12" ht="13.5">
      <c r="A25" s="59" t="s">
        <v>15</v>
      </c>
      <c r="B25" s="59"/>
      <c r="C25" s="59"/>
      <c r="D25" s="35"/>
      <c r="E25" s="6">
        <f aca="true" t="shared" si="4" ref="E25:J25">E14+E16+E18</f>
        <v>3982270</v>
      </c>
      <c r="F25" s="6">
        <f t="shared" si="4"/>
        <v>0</v>
      </c>
      <c r="G25" s="6">
        <f t="shared" si="4"/>
        <v>3982270</v>
      </c>
      <c r="H25" s="6">
        <f t="shared" si="4"/>
        <v>0</v>
      </c>
      <c r="I25" s="6">
        <f t="shared" si="4"/>
        <v>3800770</v>
      </c>
      <c r="J25" s="6">
        <f t="shared" si="4"/>
        <v>181500</v>
      </c>
      <c r="K25" s="35"/>
      <c r="L25" s="30">
        <f>J25+I25-G25+H25</f>
        <v>0</v>
      </c>
    </row>
    <row r="26" spans="1:11" ht="13.5">
      <c r="A26" s="60" t="s">
        <v>36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27.75" customHeight="1">
      <c r="A27" s="19">
        <v>600</v>
      </c>
      <c r="B27" s="46"/>
      <c r="C27" s="24"/>
      <c r="D27" s="46" t="s">
        <v>92</v>
      </c>
      <c r="E27" s="1">
        <f>E28</f>
        <v>1200360</v>
      </c>
      <c r="F27" s="1">
        <f>F28</f>
        <v>0</v>
      </c>
      <c r="G27" s="1">
        <f>E27+F27</f>
        <v>1200360</v>
      </c>
      <c r="H27" s="1">
        <f>H28</f>
        <v>0</v>
      </c>
      <c r="I27" s="1">
        <f>I28</f>
        <v>0</v>
      </c>
      <c r="J27" s="1">
        <f>J28</f>
        <v>1200360</v>
      </c>
      <c r="K27" s="73" t="s">
        <v>93</v>
      </c>
    </row>
    <row r="28" spans="1:11" ht="13.5">
      <c r="A28" s="49"/>
      <c r="B28" s="50">
        <v>60014</v>
      </c>
      <c r="C28" s="24">
        <v>6300</v>
      </c>
      <c r="D28" s="50" t="s">
        <v>94</v>
      </c>
      <c r="E28" s="41">
        <v>1200360</v>
      </c>
      <c r="F28" s="41">
        <v>0</v>
      </c>
      <c r="G28" s="1">
        <f aca="true" t="shared" si="5" ref="G28:G39">E28+F28</f>
        <v>1200360</v>
      </c>
      <c r="H28" s="41">
        <v>0</v>
      </c>
      <c r="I28" s="41">
        <v>0</v>
      </c>
      <c r="J28" s="41">
        <f>G28</f>
        <v>1200360</v>
      </c>
      <c r="K28" s="74"/>
    </row>
    <row r="29" spans="1:11" ht="13.5">
      <c r="A29" s="19">
        <v>630</v>
      </c>
      <c r="B29" s="46"/>
      <c r="C29" s="24"/>
      <c r="D29" s="46" t="s">
        <v>65</v>
      </c>
      <c r="E29" s="1">
        <f>E30</f>
        <v>9200</v>
      </c>
      <c r="F29" s="1">
        <f>F30</f>
        <v>0</v>
      </c>
      <c r="G29" s="1">
        <f t="shared" si="5"/>
        <v>9200</v>
      </c>
      <c r="H29" s="1">
        <f>H30</f>
        <v>0</v>
      </c>
      <c r="I29" s="1">
        <f>I30</f>
        <v>0</v>
      </c>
      <c r="J29" s="1">
        <f>J30</f>
        <v>9200</v>
      </c>
      <c r="K29" s="46"/>
    </row>
    <row r="30" spans="1:11" ht="26.25">
      <c r="A30" s="45"/>
      <c r="B30" s="46">
        <v>63095</v>
      </c>
      <c r="C30" s="24">
        <v>2900</v>
      </c>
      <c r="D30" s="46" t="s">
        <v>16</v>
      </c>
      <c r="E30" s="1">
        <f>J30</f>
        <v>9200</v>
      </c>
      <c r="F30" s="1">
        <v>0</v>
      </c>
      <c r="G30" s="1">
        <f t="shared" si="5"/>
        <v>9200</v>
      </c>
      <c r="H30" s="1"/>
      <c r="I30" s="1">
        <v>0</v>
      </c>
      <c r="J30" s="1">
        <v>9200</v>
      </c>
      <c r="K30" s="20" t="s">
        <v>66</v>
      </c>
    </row>
    <row r="31" spans="1:11" ht="13.5">
      <c r="A31" s="19">
        <v>750</v>
      </c>
      <c r="B31" s="46"/>
      <c r="C31" s="24"/>
      <c r="D31" s="46" t="s">
        <v>33</v>
      </c>
      <c r="E31" s="1">
        <f>E32</f>
        <v>3647</v>
      </c>
      <c r="F31" s="1">
        <f>F32</f>
        <v>0</v>
      </c>
      <c r="G31" s="1">
        <f t="shared" si="5"/>
        <v>3647</v>
      </c>
      <c r="H31" s="1">
        <f>H32</f>
        <v>0</v>
      </c>
      <c r="I31" s="1">
        <f>I32</f>
        <v>0</v>
      </c>
      <c r="J31" s="1">
        <f>J32</f>
        <v>3647</v>
      </c>
      <c r="K31" s="20"/>
    </row>
    <row r="32" spans="1:11" ht="26.25">
      <c r="A32" s="45"/>
      <c r="B32" s="46">
        <v>75095</v>
      </c>
      <c r="C32" s="24">
        <v>2900</v>
      </c>
      <c r="D32" s="46" t="s">
        <v>16</v>
      </c>
      <c r="E32" s="1">
        <f>J32</f>
        <v>3647</v>
      </c>
      <c r="F32" s="1">
        <v>0</v>
      </c>
      <c r="G32" s="1">
        <f t="shared" si="5"/>
        <v>3647</v>
      </c>
      <c r="H32" s="1">
        <v>0</v>
      </c>
      <c r="I32" s="1">
        <v>0</v>
      </c>
      <c r="J32" s="1">
        <v>3647</v>
      </c>
      <c r="K32" s="20" t="s">
        <v>67</v>
      </c>
    </row>
    <row r="33" spans="1:11" ht="27">
      <c r="A33" s="15">
        <v>754</v>
      </c>
      <c r="B33" s="15"/>
      <c r="C33" s="15"/>
      <c r="D33" s="21" t="s">
        <v>13</v>
      </c>
      <c r="E33" s="2">
        <v>6000</v>
      </c>
      <c r="F33" s="2">
        <v>0</v>
      </c>
      <c r="G33" s="2">
        <f>G34+G35+G36</f>
        <v>6000</v>
      </c>
      <c r="H33" s="2">
        <f>H34+H35+H36</f>
        <v>0</v>
      </c>
      <c r="I33" s="2">
        <f>I34+I35+I36</f>
        <v>0</v>
      </c>
      <c r="J33" s="2">
        <f>J34+J35+J36</f>
        <v>6000</v>
      </c>
      <c r="K33" s="46"/>
    </row>
    <row r="34" spans="1:11" ht="27">
      <c r="A34" s="38"/>
      <c r="B34" s="15">
        <v>75412</v>
      </c>
      <c r="C34" s="15">
        <v>2820</v>
      </c>
      <c r="D34" s="21" t="s">
        <v>97</v>
      </c>
      <c r="E34" s="2">
        <v>3000</v>
      </c>
      <c r="F34" s="2">
        <v>0</v>
      </c>
      <c r="G34" s="1">
        <f t="shared" si="5"/>
        <v>3000</v>
      </c>
      <c r="H34" s="2">
        <v>0</v>
      </c>
      <c r="I34" s="2">
        <v>0</v>
      </c>
      <c r="J34" s="2">
        <v>3000</v>
      </c>
      <c r="K34" s="18" t="s">
        <v>98</v>
      </c>
    </row>
    <row r="35" spans="1:11" ht="27">
      <c r="A35" s="39"/>
      <c r="B35" s="15">
        <v>75412</v>
      </c>
      <c r="C35" s="15">
        <v>2820</v>
      </c>
      <c r="D35" s="21" t="s">
        <v>97</v>
      </c>
      <c r="E35" s="2">
        <v>1500</v>
      </c>
      <c r="F35" s="2">
        <v>0</v>
      </c>
      <c r="G35" s="1">
        <f t="shared" si="5"/>
        <v>1500</v>
      </c>
      <c r="H35" s="2">
        <v>0</v>
      </c>
      <c r="I35" s="2">
        <v>0</v>
      </c>
      <c r="J35" s="2">
        <v>1500</v>
      </c>
      <c r="K35" s="18" t="s">
        <v>103</v>
      </c>
    </row>
    <row r="36" spans="1:11" ht="51.75" customHeight="1">
      <c r="A36" s="37"/>
      <c r="B36" s="15">
        <v>75421</v>
      </c>
      <c r="C36" s="15">
        <v>2710</v>
      </c>
      <c r="D36" s="21" t="s">
        <v>14</v>
      </c>
      <c r="E36" s="2">
        <f>J36</f>
        <v>1500</v>
      </c>
      <c r="F36" s="2">
        <v>0</v>
      </c>
      <c r="G36" s="1">
        <f t="shared" si="5"/>
        <v>1500</v>
      </c>
      <c r="H36" s="2">
        <v>0</v>
      </c>
      <c r="I36" s="2">
        <v>0</v>
      </c>
      <c r="J36" s="2">
        <v>1500</v>
      </c>
      <c r="K36" s="3" t="s">
        <v>56</v>
      </c>
    </row>
    <row r="37" spans="1:11" ht="13.5">
      <c r="A37" s="15">
        <v>801</v>
      </c>
      <c r="B37" s="15"/>
      <c r="C37" s="15"/>
      <c r="D37" s="21" t="s">
        <v>39</v>
      </c>
      <c r="E37" s="2">
        <f aca="true" t="shared" si="6" ref="E37:J37">E38+E39</f>
        <v>240944</v>
      </c>
      <c r="F37" s="2">
        <f t="shared" si="6"/>
        <v>14000</v>
      </c>
      <c r="G37" s="2">
        <f t="shared" si="6"/>
        <v>254944</v>
      </c>
      <c r="H37" s="2">
        <f t="shared" si="6"/>
        <v>0</v>
      </c>
      <c r="I37" s="2">
        <f t="shared" si="6"/>
        <v>0</v>
      </c>
      <c r="J37" s="2">
        <f t="shared" si="6"/>
        <v>254944</v>
      </c>
      <c r="K37" s="21"/>
    </row>
    <row r="38" spans="1:11" ht="52.5">
      <c r="A38" s="38"/>
      <c r="B38" s="15">
        <v>80104</v>
      </c>
      <c r="C38" s="15">
        <v>2310</v>
      </c>
      <c r="D38" s="21" t="s">
        <v>40</v>
      </c>
      <c r="E38" s="2">
        <v>227944</v>
      </c>
      <c r="F38" s="2">
        <v>14000</v>
      </c>
      <c r="G38" s="1">
        <f t="shared" si="5"/>
        <v>241944</v>
      </c>
      <c r="H38" s="2">
        <v>0</v>
      </c>
      <c r="I38" s="2">
        <v>0</v>
      </c>
      <c r="J38" s="2">
        <f>G38</f>
        <v>241944</v>
      </c>
      <c r="K38" s="3" t="s">
        <v>63</v>
      </c>
    </row>
    <row r="39" spans="1:11" ht="26.25">
      <c r="A39" s="37"/>
      <c r="B39" s="15">
        <v>80113</v>
      </c>
      <c r="C39" s="15">
        <v>2310</v>
      </c>
      <c r="D39" s="21" t="s">
        <v>48</v>
      </c>
      <c r="E39" s="2">
        <f>J39</f>
        <v>13000</v>
      </c>
      <c r="F39" s="2">
        <v>0</v>
      </c>
      <c r="G39" s="1">
        <f t="shared" si="5"/>
        <v>13000</v>
      </c>
      <c r="H39" s="2">
        <v>0</v>
      </c>
      <c r="I39" s="2">
        <v>0</v>
      </c>
      <c r="J39" s="2">
        <v>13000</v>
      </c>
      <c r="K39" s="3" t="s">
        <v>54</v>
      </c>
    </row>
    <row r="40" spans="1:11" ht="13.5">
      <c r="A40" s="59" t="s">
        <v>15</v>
      </c>
      <c r="B40" s="59"/>
      <c r="C40" s="59"/>
      <c r="D40" s="22"/>
      <c r="E40" s="7">
        <f aca="true" t="shared" si="7" ref="E40:J40">E29+E31+E33+E37+E27</f>
        <v>1460151</v>
      </c>
      <c r="F40" s="7">
        <f t="shared" si="7"/>
        <v>14000</v>
      </c>
      <c r="G40" s="7">
        <f t="shared" si="7"/>
        <v>1474151</v>
      </c>
      <c r="H40" s="7">
        <f t="shared" si="7"/>
        <v>0</v>
      </c>
      <c r="I40" s="7">
        <f t="shared" si="7"/>
        <v>0</v>
      </c>
      <c r="J40" s="7">
        <f t="shared" si="7"/>
        <v>1474151</v>
      </c>
      <c r="K40" s="22"/>
    </row>
    <row r="41" spans="1:14" ht="13.5">
      <c r="A41" s="60" t="s">
        <v>44</v>
      </c>
      <c r="B41" s="60"/>
      <c r="C41" s="60"/>
      <c r="D41" s="60"/>
      <c r="E41" s="7">
        <f aca="true" t="shared" si="8" ref="E41:J41">E12+E25+E40</f>
        <v>6012421</v>
      </c>
      <c r="F41" s="7">
        <f t="shared" si="8"/>
        <v>14000</v>
      </c>
      <c r="G41" s="7">
        <f t="shared" si="8"/>
        <v>6026421</v>
      </c>
      <c r="H41" s="7">
        <f t="shared" si="8"/>
        <v>0</v>
      </c>
      <c r="I41" s="7">
        <f t="shared" si="8"/>
        <v>4370770</v>
      </c>
      <c r="J41" s="7">
        <f t="shared" si="8"/>
        <v>1655651</v>
      </c>
      <c r="K41" s="23"/>
      <c r="L41" s="30">
        <f>J41+I41+H41-G41</f>
        <v>0</v>
      </c>
      <c r="N41" s="30"/>
    </row>
    <row r="42" spans="1:11" ht="13.5">
      <c r="A42" s="72" t="s">
        <v>11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3.5">
      <c r="A43" s="57" t="s">
        <v>12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3.5">
      <c r="A44" s="15">
        <v>750</v>
      </c>
      <c r="B44" s="15"/>
      <c r="C44" s="15"/>
      <c r="D44" s="16" t="s">
        <v>33</v>
      </c>
      <c r="E44" s="1">
        <f>E45</f>
        <v>5000</v>
      </c>
      <c r="F44" s="1">
        <f>F45</f>
        <v>0</v>
      </c>
      <c r="G44" s="1">
        <f>E44+F44</f>
        <v>5000</v>
      </c>
      <c r="H44" s="1">
        <f>H45</f>
        <v>0</v>
      </c>
      <c r="I44" s="1">
        <f>I45</f>
        <v>0</v>
      </c>
      <c r="J44" s="1">
        <f>J45</f>
        <v>5000</v>
      </c>
      <c r="K44" s="24"/>
    </row>
    <row r="45" spans="1:11" ht="26.25">
      <c r="A45" s="44"/>
      <c r="B45" s="15">
        <v>75095</v>
      </c>
      <c r="C45" s="15">
        <v>2810</v>
      </c>
      <c r="D45" s="24" t="s">
        <v>29</v>
      </c>
      <c r="E45" s="1">
        <f>J45</f>
        <v>5000</v>
      </c>
      <c r="F45" s="1">
        <v>0</v>
      </c>
      <c r="G45" s="1">
        <f aca="true" t="shared" si="9" ref="G45:G92">E45+F45</f>
        <v>5000</v>
      </c>
      <c r="H45" s="1">
        <v>0</v>
      </c>
      <c r="I45" s="1">
        <v>0</v>
      </c>
      <c r="J45" s="1">
        <v>5000</v>
      </c>
      <c r="K45" s="25" t="s">
        <v>53</v>
      </c>
    </row>
    <row r="46" spans="1:12" ht="13.5">
      <c r="A46" s="15">
        <v>801</v>
      </c>
      <c r="B46" s="15"/>
      <c r="C46" s="15"/>
      <c r="D46" s="21" t="s">
        <v>26</v>
      </c>
      <c r="E46" s="2">
        <f aca="true" t="shared" si="10" ref="E46:J46">E47+E50+E51+E54+E56+E57+E58+E59+E60+E61+E62+E63+E64+E65+E66+E67+E68+E70+E71+E72+E73+E74+E49+E53+E55+E48+E52+E69</f>
        <v>9484822.439999998</v>
      </c>
      <c r="F46" s="2">
        <f t="shared" si="10"/>
        <v>-1409.7600000000093</v>
      </c>
      <c r="G46" s="2">
        <f t="shared" si="10"/>
        <v>9483412.679999998</v>
      </c>
      <c r="H46" s="2">
        <f t="shared" si="10"/>
        <v>0</v>
      </c>
      <c r="I46" s="2">
        <f t="shared" si="10"/>
        <v>9483412.679999998</v>
      </c>
      <c r="J46" s="2">
        <f t="shared" si="10"/>
        <v>0</v>
      </c>
      <c r="K46" s="21"/>
      <c r="L46" s="30">
        <f>I46-G46</f>
        <v>0</v>
      </c>
    </row>
    <row r="47" spans="1:11" ht="66">
      <c r="A47" s="38"/>
      <c r="B47" s="15">
        <v>80101</v>
      </c>
      <c r="C47" s="15">
        <v>2540</v>
      </c>
      <c r="D47" s="21" t="s">
        <v>27</v>
      </c>
      <c r="E47" s="2">
        <v>356500</v>
      </c>
      <c r="F47" s="2">
        <v>3500</v>
      </c>
      <c r="G47" s="1">
        <f t="shared" si="9"/>
        <v>360000</v>
      </c>
      <c r="H47" s="2">
        <v>0</v>
      </c>
      <c r="I47" s="2">
        <f>G47</f>
        <v>360000</v>
      </c>
      <c r="J47" s="2">
        <v>0</v>
      </c>
      <c r="K47" s="3" t="s">
        <v>49</v>
      </c>
    </row>
    <row r="48" spans="1:11" ht="13.5">
      <c r="A48" s="37"/>
      <c r="B48" s="15">
        <v>80101</v>
      </c>
      <c r="C48" s="15">
        <v>2540</v>
      </c>
      <c r="D48" s="21" t="s">
        <v>107</v>
      </c>
      <c r="E48" s="2">
        <v>3500</v>
      </c>
      <c r="F48" s="2">
        <v>-3500</v>
      </c>
      <c r="G48" s="1">
        <f>E48+F48</f>
        <v>0</v>
      </c>
      <c r="H48" s="2">
        <v>0</v>
      </c>
      <c r="I48" s="2">
        <f>G48</f>
        <v>0</v>
      </c>
      <c r="J48" s="2">
        <v>0</v>
      </c>
      <c r="K48" s="3"/>
    </row>
    <row r="49" spans="1:11" ht="52.5">
      <c r="A49" s="39"/>
      <c r="B49" s="37">
        <v>80101</v>
      </c>
      <c r="C49" s="37">
        <v>2830</v>
      </c>
      <c r="D49" s="51" t="s">
        <v>27</v>
      </c>
      <c r="E49" s="2">
        <v>3500</v>
      </c>
      <c r="F49" s="2">
        <v>0</v>
      </c>
      <c r="G49" s="1">
        <f t="shared" si="9"/>
        <v>3500</v>
      </c>
      <c r="H49" s="2">
        <v>0</v>
      </c>
      <c r="I49" s="2">
        <f aca="true" t="shared" si="11" ref="I49:I74">G49</f>
        <v>3500</v>
      </c>
      <c r="J49" s="2">
        <v>0</v>
      </c>
      <c r="K49" s="3" t="s">
        <v>104</v>
      </c>
    </row>
    <row r="50" spans="1:11" ht="39">
      <c r="A50" s="39"/>
      <c r="B50" s="15">
        <v>80101</v>
      </c>
      <c r="C50" s="15">
        <v>2590</v>
      </c>
      <c r="D50" s="21" t="s">
        <v>27</v>
      </c>
      <c r="E50" s="2">
        <v>1266924</v>
      </c>
      <c r="F50" s="2">
        <v>0</v>
      </c>
      <c r="G50" s="1">
        <f t="shared" si="9"/>
        <v>1266924</v>
      </c>
      <c r="H50" s="2">
        <v>0</v>
      </c>
      <c r="I50" s="2">
        <f t="shared" si="11"/>
        <v>1266924</v>
      </c>
      <c r="J50" s="2">
        <v>0</v>
      </c>
      <c r="K50" s="3" t="s">
        <v>50</v>
      </c>
    </row>
    <row r="51" spans="1:11" ht="39">
      <c r="A51" s="39"/>
      <c r="B51" s="15">
        <v>80101</v>
      </c>
      <c r="C51" s="15">
        <v>2590</v>
      </c>
      <c r="D51" s="21" t="s">
        <v>27</v>
      </c>
      <c r="E51" s="2">
        <v>781171</v>
      </c>
      <c r="F51" s="2">
        <v>3500</v>
      </c>
      <c r="G51" s="1">
        <f t="shared" si="9"/>
        <v>784671</v>
      </c>
      <c r="H51" s="2">
        <v>0</v>
      </c>
      <c r="I51" s="2">
        <f t="shared" si="11"/>
        <v>784671</v>
      </c>
      <c r="J51" s="2">
        <v>0</v>
      </c>
      <c r="K51" s="3" t="s">
        <v>46</v>
      </c>
    </row>
    <row r="52" spans="1:11" ht="13.5">
      <c r="A52" s="39"/>
      <c r="B52" s="15">
        <v>80101</v>
      </c>
      <c r="C52" s="15">
        <v>2590</v>
      </c>
      <c r="D52" s="21" t="s">
        <v>107</v>
      </c>
      <c r="E52" s="2">
        <v>8750</v>
      </c>
      <c r="F52" s="2">
        <v>-8750</v>
      </c>
      <c r="G52" s="1">
        <f>E52+F52</f>
        <v>0</v>
      </c>
      <c r="H52" s="2">
        <v>0</v>
      </c>
      <c r="I52" s="2">
        <f>G52</f>
        <v>0</v>
      </c>
      <c r="J52" s="2">
        <v>0</v>
      </c>
      <c r="K52" s="3"/>
    </row>
    <row r="53" spans="1:11" ht="39">
      <c r="A53" s="39"/>
      <c r="B53" s="15">
        <v>80101</v>
      </c>
      <c r="C53" s="15">
        <v>2830</v>
      </c>
      <c r="D53" s="21" t="s">
        <v>27</v>
      </c>
      <c r="E53" s="2">
        <v>3500</v>
      </c>
      <c r="F53" s="2">
        <v>0</v>
      </c>
      <c r="G53" s="1">
        <f t="shared" si="9"/>
        <v>3500</v>
      </c>
      <c r="H53" s="2">
        <v>0</v>
      </c>
      <c r="I53" s="2">
        <f t="shared" si="11"/>
        <v>3500</v>
      </c>
      <c r="J53" s="2">
        <v>0</v>
      </c>
      <c r="K53" s="3" t="s">
        <v>106</v>
      </c>
    </row>
    <row r="54" spans="1:11" ht="39">
      <c r="A54" s="39"/>
      <c r="B54" s="15">
        <v>80101</v>
      </c>
      <c r="C54" s="15">
        <v>2590</v>
      </c>
      <c r="D54" s="21" t="s">
        <v>27</v>
      </c>
      <c r="E54" s="2">
        <v>1181025</v>
      </c>
      <c r="F54" s="2">
        <v>5250</v>
      </c>
      <c r="G54" s="1">
        <f t="shared" si="9"/>
        <v>1186275</v>
      </c>
      <c r="H54" s="2">
        <v>0</v>
      </c>
      <c r="I54" s="2">
        <f t="shared" si="11"/>
        <v>1186275</v>
      </c>
      <c r="J54" s="2">
        <v>0</v>
      </c>
      <c r="K54" s="3" t="s">
        <v>47</v>
      </c>
    </row>
    <row r="55" spans="1:11" ht="26.25">
      <c r="A55" s="39"/>
      <c r="B55" s="15">
        <v>80101</v>
      </c>
      <c r="C55" s="15">
        <v>2830</v>
      </c>
      <c r="D55" s="21" t="s">
        <v>27</v>
      </c>
      <c r="E55" s="2">
        <v>5250</v>
      </c>
      <c r="F55" s="2">
        <v>0</v>
      </c>
      <c r="G55" s="1">
        <f t="shared" si="9"/>
        <v>5250</v>
      </c>
      <c r="H55" s="2">
        <v>0</v>
      </c>
      <c r="I55" s="2">
        <f t="shared" si="11"/>
        <v>5250</v>
      </c>
      <c r="J55" s="2">
        <v>0</v>
      </c>
      <c r="K55" s="3" t="s">
        <v>105</v>
      </c>
    </row>
    <row r="56" spans="1:11" ht="52.5">
      <c r="A56" s="39"/>
      <c r="B56" s="15">
        <v>80101</v>
      </c>
      <c r="C56" s="15">
        <v>2590</v>
      </c>
      <c r="D56" s="21" t="s">
        <v>27</v>
      </c>
      <c r="E56" s="2">
        <v>710000</v>
      </c>
      <c r="F56" s="2">
        <v>0</v>
      </c>
      <c r="G56" s="1">
        <f t="shared" si="9"/>
        <v>710000</v>
      </c>
      <c r="H56" s="2">
        <v>0</v>
      </c>
      <c r="I56" s="2">
        <f t="shared" si="11"/>
        <v>710000</v>
      </c>
      <c r="J56" s="2">
        <v>0</v>
      </c>
      <c r="K56" s="3" t="s">
        <v>38</v>
      </c>
    </row>
    <row r="57" spans="1:11" ht="52.5">
      <c r="A57" s="39"/>
      <c r="B57" s="15">
        <v>80103</v>
      </c>
      <c r="C57" s="15">
        <v>2540</v>
      </c>
      <c r="D57" s="21" t="s">
        <v>28</v>
      </c>
      <c r="E57" s="2">
        <v>48482</v>
      </c>
      <c r="F57" s="2">
        <v>0</v>
      </c>
      <c r="G57" s="1">
        <f t="shared" si="9"/>
        <v>48482</v>
      </c>
      <c r="H57" s="2">
        <v>0</v>
      </c>
      <c r="I57" s="2">
        <f t="shared" si="11"/>
        <v>48482</v>
      </c>
      <c r="J57" s="2">
        <v>0</v>
      </c>
      <c r="K57" s="3" t="s">
        <v>70</v>
      </c>
    </row>
    <row r="58" spans="1:11" ht="66">
      <c r="A58" s="39"/>
      <c r="B58" s="15">
        <v>80103</v>
      </c>
      <c r="C58" s="15">
        <v>2590</v>
      </c>
      <c r="D58" s="21" t="s">
        <v>28</v>
      </c>
      <c r="E58" s="2">
        <v>331294</v>
      </c>
      <c r="F58" s="2">
        <v>0</v>
      </c>
      <c r="G58" s="1">
        <f t="shared" si="9"/>
        <v>331294</v>
      </c>
      <c r="H58" s="2">
        <v>0</v>
      </c>
      <c r="I58" s="2">
        <f t="shared" si="11"/>
        <v>331294</v>
      </c>
      <c r="J58" s="2">
        <v>0</v>
      </c>
      <c r="K58" s="3" t="s">
        <v>77</v>
      </c>
    </row>
    <row r="59" spans="1:11" ht="52.5">
      <c r="A59" s="37"/>
      <c r="B59" s="15">
        <v>80103</v>
      </c>
      <c r="C59" s="15">
        <v>2590</v>
      </c>
      <c r="D59" s="21" t="s">
        <v>28</v>
      </c>
      <c r="E59" s="2">
        <v>105045</v>
      </c>
      <c r="F59" s="2">
        <v>0</v>
      </c>
      <c r="G59" s="1">
        <f t="shared" si="9"/>
        <v>105045</v>
      </c>
      <c r="H59" s="2">
        <v>0</v>
      </c>
      <c r="I59" s="2">
        <f t="shared" si="11"/>
        <v>105045</v>
      </c>
      <c r="J59" s="2">
        <v>0</v>
      </c>
      <c r="K59" s="3" t="s">
        <v>42</v>
      </c>
    </row>
    <row r="60" spans="1:11" ht="66">
      <c r="A60" s="39"/>
      <c r="B60" s="37">
        <v>80103</v>
      </c>
      <c r="C60" s="37">
        <v>2590</v>
      </c>
      <c r="D60" s="51" t="s">
        <v>28</v>
      </c>
      <c r="E60" s="2">
        <v>131979</v>
      </c>
      <c r="F60" s="2">
        <v>0</v>
      </c>
      <c r="G60" s="1">
        <f t="shared" si="9"/>
        <v>131979</v>
      </c>
      <c r="H60" s="2">
        <v>0</v>
      </c>
      <c r="I60" s="2">
        <f t="shared" si="11"/>
        <v>131979</v>
      </c>
      <c r="J60" s="2">
        <v>0</v>
      </c>
      <c r="K60" s="3" t="s">
        <v>78</v>
      </c>
    </row>
    <row r="61" spans="1:11" ht="66">
      <c r="A61" s="39"/>
      <c r="B61" s="15">
        <v>80103</v>
      </c>
      <c r="C61" s="15">
        <v>2590</v>
      </c>
      <c r="D61" s="21" t="s">
        <v>28</v>
      </c>
      <c r="E61" s="2">
        <v>134672</v>
      </c>
      <c r="F61" s="2">
        <v>0</v>
      </c>
      <c r="G61" s="1">
        <f t="shared" si="9"/>
        <v>134672</v>
      </c>
      <c r="H61" s="2">
        <v>0</v>
      </c>
      <c r="I61" s="2">
        <f t="shared" si="11"/>
        <v>134672</v>
      </c>
      <c r="J61" s="2">
        <v>0</v>
      </c>
      <c r="K61" s="3" t="s">
        <v>79</v>
      </c>
    </row>
    <row r="62" spans="1:11" ht="66">
      <c r="A62" s="39"/>
      <c r="B62" s="15">
        <v>80106</v>
      </c>
      <c r="C62" s="15">
        <v>2540</v>
      </c>
      <c r="D62" s="21" t="s">
        <v>57</v>
      </c>
      <c r="E62" s="2">
        <v>50000</v>
      </c>
      <c r="F62" s="2">
        <v>0</v>
      </c>
      <c r="G62" s="1">
        <f t="shared" si="9"/>
        <v>50000</v>
      </c>
      <c r="H62" s="2">
        <v>0</v>
      </c>
      <c r="I62" s="2">
        <f t="shared" si="11"/>
        <v>50000</v>
      </c>
      <c r="J62" s="2">
        <v>0</v>
      </c>
      <c r="K62" s="3" t="s">
        <v>80</v>
      </c>
    </row>
    <row r="63" spans="1:11" ht="66">
      <c r="A63" s="39"/>
      <c r="B63" s="15">
        <v>80106</v>
      </c>
      <c r="C63" s="15">
        <v>2540</v>
      </c>
      <c r="D63" s="21" t="s">
        <v>57</v>
      </c>
      <c r="E63" s="2">
        <v>45000</v>
      </c>
      <c r="F63" s="2">
        <v>0</v>
      </c>
      <c r="G63" s="1">
        <f t="shared" si="9"/>
        <v>45000</v>
      </c>
      <c r="H63" s="2">
        <v>0</v>
      </c>
      <c r="I63" s="2">
        <f t="shared" si="11"/>
        <v>45000</v>
      </c>
      <c r="J63" s="2">
        <v>0</v>
      </c>
      <c r="K63" s="3" t="s">
        <v>41</v>
      </c>
    </row>
    <row r="64" spans="1:11" ht="96">
      <c r="A64" s="39"/>
      <c r="B64" s="15">
        <v>80149</v>
      </c>
      <c r="C64" s="15">
        <v>2590</v>
      </c>
      <c r="D64" s="21" t="s">
        <v>81</v>
      </c>
      <c r="E64" s="2">
        <v>377611</v>
      </c>
      <c r="F64" s="2">
        <v>0</v>
      </c>
      <c r="G64" s="1">
        <f t="shared" si="9"/>
        <v>377611</v>
      </c>
      <c r="H64" s="2">
        <v>0</v>
      </c>
      <c r="I64" s="2">
        <f t="shared" si="11"/>
        <v>377611</v>
      </c>
      <c r="J64" s="2">
        <v>0</v>
      </c>
      <c r="K64" s="3" t="s">
        <v>82</v>
      </c>
    </row>
    <row r="65" spans="1:11" ht="96">
      <c r="A65" s="37"/>
      <c r="B65" s="15">
        <v>80149</v>
      </c>
      <c r="C65" s="15">
        <v>2590</v>
      </c>
      <c r="D65" s="21" t="s">
        <v>81</v>
      </c>
      <c r="E65" s="2">
        <v>18728</v>
      </c>
      <c r="F65" s="2">
        <v>0</v>
      </c>
      <c r="G65" s="1">
        <f t="shared" si="9"/>
        <v>18728</v>
      </c>
      <c r="H65" s="2">
        <v>0</v>
      </c>
      <c r="I65" s="2">
        <f t="shared" si="11"/>
        <v>18728</v>
      </c>
      <c r="J65" s="2">
        <v>0</v>
      </c>
      <c r="K65" s="3" t="s">
        <v>71</v>
      </c>
    </row>
    <row r="66" spans="1:11" ht="123.75">
      <c r="A66" s="38"/>
      <c r="B66" s="37">
        <v>80150</v>
      </c>
      <c r="C66" s="37">
        <v>2590</v>
      </c>
      <c r="D66" s="51" t="s">
        <v>85</v>
      </c>
      <c r="E66" s="2">
        <v>3100000</v>
      </c>
      <c r="F66" s="2">
        <v>12870</v>
      </c>
      <c r="G66" s="1">
        <f t="shared" si="9"/>
        <v>3112870</v>
      </c>
      <c r="H66" s="2">
        <v>0</v>
      </c>
      <c r="I66" s="2">
        <f t="shared" si="11"/>
        <v>3112870</v>
      </c>
      <c r="J66" s="2">
        <v>0</v>
      </c>
      <c r="K66" s="3" t="s">
        <v>50</v>
      </c>
    </row>
    <row r="67" spans="1:11" ht="123.75">
      <c r="A67" s="39"/>
      <c r="B67" s="15">
        <v>80150</v>
      </c>
      <c r="C67" s="15">
        <v>2590</v>
      </c>
      <c r="D67" s="21" t="s">
        <v>85</v>
      </c>
      <c r="E67" s="2">
        <v>178000</v>
      </c>
      <c r="F67" s="2">
        <v>18850</v>
      </c>
      <c r="G67" s="1">
        <f t="shared" si="9"/>
        <v>196850</v>
      </c>
      <c r="H67" s="2">
        <v>0</v>
      </c>
      <c r="I67" s="2">
        <f t="shared" si="11"/>
        <v>196850</v>
      </c>
      <c r="J67" s="2">
        <v>0</v>
      </c>
      <c r="K67" s="3" t="s">
        <v>47</v>
      </c>
    </row>
    <row r="68" spans="1:11" ht="123.75">
      <c r="A68" s="39"/>
      <c r="B68" s="15">
        <v>80150</v>
      </c>
      <c r="C68" s="15">
        <v>2590</v>
      </c>
      <c r="D68" s="21" t="s">
        <v>85</v>
      </c>
      <c r="E68" s="2">
        <v>590000</v>
      </c>
      <c r="F68" s="2">
        <v>-97520</v>
      </c>
      <c r="G68" s="1">
        <f t="shared" si="9"/>
        <v>492480</v>
      </c>
      <c r="H68" s="2">
        <v>0</v>
      </c>
      <c r="I68" s="2">
        <f t="shared" si="11"/>
        <v>492480</v>
      </c>
      <c r="J68" s="2">
        <v>0</v>
      </c>
      <c r="K68" s="21" t="s">
        <v>46</v>
      </c>
    </row>
    <row r="69" spans="1:11" ht="123.75">
      <c r="A69" s="37"/>
      <c r="B69" s="15">
        <v>80150</v>
      </c>
      <c r="C69" s="15">
        <v>2590</v>
      </c>
      <c r="D69" s="21" t="s">
        <v>85</v>
      </c>
      <c r="E69" s="2">
        <v>0</v>
      </c>
      <c r="F69" s="2">
        <v>65800</v>
      </c>
      <c r="G69" s="1">
        <f aca="true" t="shared" si="12" ref="G69:G74">E69+F69</f>
        <v>65800</v>
      </c>
      <c r="H69" s="2">
        <v>0</v>
      </c>
      <c r="I69" s="2">
        <f>G69</f>
        <v>65800</v>
      </c>
      <c r="J69" s="2">
        <v>0</v>
      </c>
      <c r="K69" s="21" t="s">
        <v>71</v>
      </c>
    </row>
    <row r="70" spans="1:11" ht="54.75">
      <c r="A70" s="39"/>
      <c r="B70" s="37">
        <v>80153</v>
      </c>
      <c r="C70" s="37">
        <v>2810</v>
      </c>
      <c r="D70" s="51" t="s">
        <v>99</v>
      </c>
      <c r="E70" s="2">
        <v>20737.53</v>
      </c>
      <c r="F70" s="2">
        <v>-1409.76</v>
      </c>
      <c r="G70" s="1">
        <f t="shared" si="12"/>
        <v>19327.77</v>
      </c>
      <c r="H70" s="2">
        <v>0</v>
      </c>
      <c r="I70" s="2">
        <f t="shared" si="11"/>
        <v>19327.77</v>
      </c>
      <c r="J70" s="2">
        <v>0</v>
      </c>
      <c r="K70" s="21" t="s">
        <v>100</v>
      </c>
    </row>
    <row r="71" spans="1:11" ht="54.75">
      <c r="A71" s="39"/>
      <c r="B71" s="15"/>
      <c r="C71" s="15">
        <v>2820</v>
      </c>
      <c r="D71" s="21" t="s">
        <v>101</v>
      </c>
      <c r="E71" s="2">
        <v>12212.44</v>
      </c>
      <c r="F71" s="2">
        <v>0</v>
      </c>
      <c r="G71" s="1">
        <f t="shared" si="12"/>
        <v>12212.44</v>
      </c>
      <c r="H71" s="2">
        <v>0</v>
      </c>
      <c r="I71" s="2">
        <f t="shared" si="11"/>
        <v>12212.44</v>
      </c>
      <c r="J71" s="2">
        <v>0</v>
      </c>
      <c r="K71" s="21" t="s">
        <v>47</v>
      </c>
    </row>
    <row r="72" spans="1:11" ht="54.75">
      <c r="A72" s="39"/>
      <c r="B72" s="15"/>
      <c r="C72" s="15">
        <v>2820</v>
      </c>
      <c r="D72" s="21" t="s">
        <v>101</v>
      </c>
      <c r="E72" s="2">
        <v>7627.95</v>
      </c>
      <c r="F72" s="2">
        <v>0</v>
      </c>
      <c r="G72" s="1">
        <f t="shared" si="12"/>
        <v>7627.95</v>
      </c>
      <c r="H72" s="2">
        <v>0</v>
      </c>
      <c r="I72" s="2">
        <f t="shared" si="11"/>
        <v>7627.95</v>
      </c>
      <c r="J72" s="2">
        <v>0</v>
      </c>
      <c r="K72" s="21" t="s">
        <v>46</v>
      </c>
    </row>
    <row r="73" spans="1:11" ht="54.75">
      <c r="A73" s="39"/>
      <c r="B73" s="15"/>
      <c r="C73" s="15">
        <v>2820</v>
      </c>
      <c r="D73" s="21" t="s">
        <v>101</v>
      </c>
      <c r="E73" s="2">
        <v>5804.37</v>
      </c>
      <c r="F73" s="2">
        <v>0</v>
      </c>
      <c r="G73" s="1">
        <f t="shared" si="12"/>
        <v>5804.37</v>
      </c>
      <c r="H73" s="2">
        <v>0</v>
      </c>
      <c r="I73" s="2">
        <f t="shared" si="11"/>
        <v>5804.37</v>
      </c>
      <c r="J73" s="2">
        <v>0</v>
      </c>
      <c r="K73" s="21" t="s">
        <v>102</v>
      </c>
    </row>
    <row r="74" spans="1:11" ht="54.75">
      <c r="A74" s="37"/>
      <c r="B74" s="15"/>
      <c r="C74" s="15">
        <v>2820</v>
      </c>
      <c r="D74" s="21" t="s">
        <v>101</v>
      </c>
      <c r="E74" s="2">
        <v>7509.15</v>
      </c>
      <c r="F74" s="2">
        <v>0</v>
      </c>
      <c r="G74" s="1">
        <f t="shared" si="12"/>
        <v>7509.15</v>
      </c>
      <c r="H74" s="2">
        <v>0</v>
      </c>
      <c r="I74" s="2">
        <f t="shared" si="11"/>
        <v>7509.15</v>
      </c>
      <c r="J74" s="2">
        <v>0</v>
      </c>
      <c r="K74" s="21" t="s">
        <v>71</v>
      </c>
    </row>
    <row r="75" spans="1:11" ht="13.5">
      <c r="A75" s="15">
        <v>851</v>
      </c>
      <c r="B75" s="15"/>
      <c r="C75" s="15"/>
      <c r="D75" s="24" t="s">
        <v>17</v>
      </c>
      <c r="E75" s="1">
        <f>E76+E77+E78+E79+E80</f>
        <v>107600</v>
      </c>
      <c r="F75" s="1">
        <f>SUM(F76:F80)</f>
        <v>0</v>
      </c>
      <c r="G75" s="1">
        <f t="shared" si="9"/>
        <v>107600</v>
      </c>
      <c r="H75" s="1">
        <f>H76+H77+H78+H79+H80</f>
        <v>0</v>
      </c>
      <c r="I75" s="1">
        <f>I76+I77+I78+I79+I80</f>
        <v>0</v>
      </c>
      <c r="J75" s="1">
        <f>J76+J77+J78+J79+J80</f>
        <v>107600</v>
      </c>
      <c r="K75" s="24"/>
    </row>
    <row r="76" spans="1:11" ht="26.25">
      <c r="A76" s="38"/>
      <c r="B76" s="15">
        <v>85149</v>
      </c>
      <c r="C76" s="15">
        <v>2360</v>
      </c>
      <c r="D76" s="16" t="s">
        <v>30</v>
      </c>
      <c r="E76" s="1">
        <f>J76</f>
        <v>12000</v>
      </c>
      <c r="F76" s="1">
        <v>0</v>
      </c>
      <c r="G76" s="1">
        <f t="shared" si="9"/>
        <v>12000</v>
      </c>
      <c r="H76" s="1">
        <v>0</v>
      </c>
      <c r="I76" s="1">
        <v>0</v>
      </c>
      <c r="J76" s="1">
        <v>12000</v>
      </c>
      <c r="K76" s="25" t="s">
        <v>90</v>
      </c>
    </row>
    <row r="77" spans="1:11" ht="26.25">
      <c r="A77" s="39"/>
      <c r="B77" s="15">
        <v>85149</v>
      </c>
      <c r="C77" s="15">
        <v>2360</v>
      </c>
      <c r="D77" s="16" t="s">
        <v>30</v>
      </c>
      <c r="E77" s="1">
        <f>J77</f>
        <v>55200</v>
      </c>
      <c r="F77" s="1">
        <v>0</v>
      </c>
      <c r="G77" s="1">
        <f t="shared" si="9"/>
        <v>55200</v>
      </c>
      <c r="H77" s="1">
        <v>0</v>
      </c>
      <c r="I77" s="1">
        <v>0</v>
      </c>
      <c r="J77" s="1">
        <v>55200</v>
      </c>
      <c r="K77" s="3" t="s">
        <v>89</v>
      </c>
    </row>
    <row r="78" spans="1:11" ht="26.25">
      <c r="A78" s="39"/>
      <c r="B78" s="15">
        <v>85154</v>
      </c>
      <c r="C78" s="15">
        <v>2820</v>
      </c>
      <c r="D78" s="16" t="s">
        <v>18</v>
      </c>
      <c r="E78" s="1">
        <v>8400</v>
      </c>
      <c r="F78" s="1">
        <v>0</v>
      </c>
      <c r="G78" s="1">
        <f t="shared" si="9"/>
        <v>8400</v>
      </c>
      <c r="H78" s="1">
        <v>0</v>
      </c>
      <c r="I78" s="1">
        <v>0</v>
      </c>
      <c r="J78" s="1">
        <v>8400</v>
      </c>
      <c r="K78" s="3" t="s">
        <v>72</v>
      </c>
    </row>
    <row r="79" spans="1:11" ht="66">
      <c r="A79" s="39"/>
      <c r="B79" s="15">
        <v>85154</v>
      </c>
      <c r="C79" s="15">
        <v>2820</v>
      </c>
      <c r="D79" s="16" t="s">
        <v>18</v>
      </c>
      <c r="E79" s="1">
        <v>12000</v>
      </c>
      <c r="F79" s="1">
        <v>0</v>
      </c>
      <c r="G79" s="1">
        <f t="shared" si="9"/>
        <v>12000</v>
      </c>
      <c r="H79" s="1">
        <v>0</v>
      </c>
      <c r="I79" s="1">
        <v>0</v>
      </c>
      <c r="J79" s="1">
        <v>12000</v>
      </c>
      <c r="K79" s="3" t="s">
        <v>73</v>
      </c>
    </row>
    <row r="80" spans="1:11" ht="39">
      <c r="A80" s="37"/>
      <c r="B80" s="15">
        <v>85154</v>
      </c>
      <c r="C80" s="15">
        <v>2820</v>
      </c>
      <c r="D80" s="16" t="s">
        <v>18</v>
      </c>
      <c r="E80" s="1">
        <v>20000</v>
      </c>
      <c r="F80" s="1">
        <v>0</v>
      </c>
      <c r="G80" s="1">
        <f t="shared" si="9"/>
        <v>20000</v>
      </c>
      <c r="H80" s="1">
        <v>0</v>
      </c>
      <c r="I80" s="1">
        <v>0</v>
      </c>
      <c r="J80" s="1">
        <v>20000</v>
      </c>
      <c r="K80" s="3" t="s">
        <v>64</v>
      </c>
    </row>
    <row r="81" spans="1:11" ht="27">
      <c r="A81" s="15">
        <v>854</v>
      </c>
      <c r="B81" s="15"/>
      <c r="C81" s="15"/>
      <c r="D81" s="21" t="s">
        <v>60</v>
      </c>
      <c r="E81" s="1">
        <f>E82</f>
        <v>86794</v>
      </c>
      <c r="F81" s="1">
        <f>F82</f>
        <v>0</v>
      </c>
      <c r="G81" s="1">
        <f t="shared" si="9"/>
        <v>86794</v>
      </c>
      <c r="H81" s="1">
        <f>H82</f>
        <v>0</v>
      </c>
      <c r="I81" s="1">
        <f>I82</f>
        <v>86794</v>
      </c>
      <c r="J81" s="1">
        <f>J82</f>
        <v>0</v>
      </c>
      <c r="K81" s="1"/>
    </row>
    <row r="82" spans="1:11" ht="55.5" customHeight="1">
      <c r="A82" s="15"/>
      <c r="B82" s="15">
        <v>85404</v>
      </c>
      <c r="C82" s="15">
        <v>2590</v>
      </c>
      <c r="D82" s="21" t="s">
        <v>61</v>
      </c>
      <c r="E82" s="1">
        <f>I82</f>
        <v>86794</v>
      </c>
      <c r="F82" s="1">
        <v>0</v>
      </c>
      <c r="G82" s="1">
        <f t="shared" si="9"/>
        <v>86794</v>
      </c>
      <c r="H82" s="1">
        <v>0</v>
      </c>
      <c r="I82" s="1">
        <v>86794</v>
      </c>
      <c r="J82" s="1">
        <v>0</v>
      </c>
      <c r="K82" s="25" t="s">
        <v>62</v>
      </c>
    </row>
    <row r="83" spans="1:11" ht="27">
      <c r="A83" s="15">
        <v>900</v>
      </c>
      <c r="B83" s="15"/>
      <c r="C83" s="15"/>
      <c r="D83" s="21" t="s">
        <v>69</v>
      </c>
      <c r="E83" s="1">
        <f>E84+E85+E86</f>
        <v>55000</v>
      </c>
      <c r="F83" s="1">
        <f>SUM(F84:F86)</f>
        <v>0</v>
      </c>
      <c r="G83" s="1">
        <f t="shared" si="9"/>
        <v>55000</v>
      </c>
      <c r="H83" s="1">
        <f>H84+H85+H86</f>
        <v>0</v>
      </c>
      <c r="I83" s="1">
        <f>I84+I85+I86</f>
        <v>0</v>
      </c>
      <c r="J83" s="1">
        <f>J84+J85+J86</f>
        <v>55000</v>
      </c>
      <c r="K83" s="25"/>
    </row>
    <row r="84" spans="1:11" ht="27">
      <c r="A84" s="38"/>
      <c r="B84" s="15">
        <v>90001</v>
      </c>
      <c r="C84" s="15">
        <v>6230</v>
      </c>
      <c r="D84" s="21" t="s">
        <v>74</v>
      </c>
      <c r="E84" s="1">
        <f>J84</f>
        <v>20000</v>
      </c>
      <c r="F84" s="1">
        <v>0</v>
      </c>
      <c r="G84" s="1">
        <f t="shared" si="9"/>
        <v>20000</v>
      </c>
      <c r="H84" s="1">
        <v>0</v>
      </c>
      <c r="I84" s="1">
        <v>0</v>
      </c>
      <c r="J84" s="1">
        <v>20000</v>
      </c>
      <c r="K84" s="3" t="s">
        <v>83</v>
      </c>
    </row>
    <row r="85" spans="1:11" ht="39">
      <c r="A85" s="39"/>
      <c r="B85" s="15">
        <v>90001</v>
      </c>
      <c r="C85" s="15">
        <v>6230</v>
      </c>
      <c r="D85" s="21" t="s">
        <v>74</v>
      </c>
      <c r="E85" s="1">
        <f>J85</f>
        <v>20000</v>
      </c>
      <c r="F85" s="1">
        <v>0</v>
      </c>
      <c r="G85" s="1">
        <f t="shared" si="9"/>
        <v>20000</v>
      </c>
      <c r="H85" s="1">
        <v>0</v>
      </c>
      <c r="I85" s="1">
        <v>0</v>
      </c>
      <c r="J85" s="1">
        <v>20000</v>
      </c>
      <c r="K85" s="3" t="s">
        <v>84</v>
      </c>
    </row>
    <row r="86" spans="1:11" ht="39">
      <c r="A86" s="37"/>
      <c r="B86" s="15">
        <v>90005</v>
      </c>
      <c r="C86" s="15">
        <v>6230</v>
      </c>
      <c r="D86" s="21" t="s">
        <v>75</v>
      </c>
      <c r="E86" s="1">
        <f>J86</f>
        <v>15000</v>
      </c>
      <c r="F86" s="1">
        <v>0</v>
      </c>
      <c r="G86" s="1">
        <f t="shared" si="9"/>
        <v>15000</v>
      </c>
      <c r="H86" s="1">
        <v>0</v>
      </c>
      <c r="I86" s="1">
        <v>0</v>
      </c>
      <c r="J86" s="1">
        <v>15000</v>
      </c>
      <c r="K86" s="3" t="s">
        <v>76</v>
      </c>
    </row>
    <row r="87" spans="1:11" ht="26.25" customHeight="1">
      <c r="A87" s="15">
        <v>921</v>
      </c>
      <c r="B87" s="15"/>
      <c r="C87" s="15"/>
      <c r="D87" s="21" t="s">
        <v>19</v>
      </c>
      <c r="E87" s="2">
        <f>E88</f>
        <v>150000</v>
      </c>
      <c r="F87" s="2">
        <f>F88</f>
        <v>0</v>
      </c>
      <c r="G87" s="1">
        <f t="shared" si="9"/>
        <v>150000</v>
      </c>
      <c r="H87" s="2">
        <f>H88</f>
        <v>0</v>
      </c>
      <c r="I87" s="2">
        <f>I88</f>
        <v>0</v>
      </c>
      <c r="J87" s="2">
        <f>J88</f>
        <v>150000</v>
      </c>
      <c r="K87" s="21"/>
    </row>
    <row r="88" spans="1:11" ht="37.5" customHeight="1">
      <c r="A88" s="15"/>
      <c r="B88" s="15">
        <v>92120</v>
      </c>
      <c r="C88" s="15">
        <v>2720</v>
      </c>
      <c r="D88" s="21" t="s">
        <v>43</v>
      </c>
      <c r="E88" s="2">
        <v>150000</v>
      </c>
      <c r="F88" s="2">
        <v>0</v>
      </c>
      <c r="G88" s="1">
        <f t="shared" si="9"/>
        <v>150000</v>
      </c>
      <c r="H88" s="2">
        <v>0</v>
      </c>
      <c r="I88" s="2">
        <v>0</v>
      </c>
      <c r="J88" s="2">
        <v>150000</v>
      </c>
      <c r="K88" s="3" t="s">
        <v>51</v>
      </c>
    </row>
    <row r="89" spans="1:11" ht="13.5">
      <c r="A89" s="15">
        <v>926</v>
      </c>
      <c r="B89" s="15"/>
      <c r="C89" s="15"/>
      <c r="D89" s="21" t="s">
        <v>31</v>
      </c>
      <c r="E89" s="2">
        <f>E90</f>
        <v>196800</v>
      </c>
      <c r="F89" s="2">
        <f>F90</f>
        <v>0</v>
      </c>
      <c r="G89" s="1">
        <f t="shared" si="9"/>
        <v>196800</v>
      </c>
      <c r="H89" s="2">
        <f>H90</f>
        <v>0</v>
      </c>
      <c r="I89" s="2">
        <f>I90</f>
        <v>0</v>
      </c>
      <c r="J89" s="2">
        <f>J90</f>
        <v>196800</v>
      </c>
      <c r="K89" s="3"/>
    </row>
    <row r="90" spans="1:11" ht="66">
      <c r="A90" s="15"/>
      <c r="B90" s="15">
        <v>92605</v>
      </c>
      <c r="C90" s="15">
        <v>2360</v>
      </c>
      <c r="D90" s="21" t="s">
        <v>32</v>
      </c>
      <c r="E90" s="2">
        <f>J90</f>
        <v>196800</v>
      </c>
      <c r="F90" s="2">
        <v>0</v>
      </c>
      <c r="G90" s="1">
        <f t="shared" si="9"/>
        <v>196800</v>
      </c>
      <c r="H90" s="2">
        <v>0</v>
      </c>
      <c r="I90" s="2">
        <v>0</v>
      </c>
      <c r="J90" s="2">
        <v>196800</v>
      </c>
      <c r="K90" s="3" t="s">
        <v>52</v>
      </c>
    </row>
    <row r="91" spans="1:12" s="32" customFormat="1" ht="13.5">
      <c r="A91" s="59" t="s">
        <v>15</v>
      </c>
      <c r="B91" s="59"/>
      <c r="C91" s="59"/>
      <c r="D91" s="26"/>
      <c r="E91" s="7">
        <f>E44+E46+E75+E81+E83+E87+E89</f>
        <v>10086016.439999998</v>
      </c>
      <c r="F91" s="7">
        <f>F44+F46+F75+F81+F83+F87+F89</f>
        <v>-1409.7600000000093</v>
      </c>
      <c r="G91" s="1">
        <f t="shared" si="9"/>
        <v>10084606.679999998</v>
      </c>
      <c r="H91" s="7">
        <f>H44+H46+H75+H81+H83+H87+H89</f>
        <v>0</v>
      </c>
      <c r="I91" s="7">
        <f>I44+I46+I75+I81+I83+I87+I89</f>
        <v>9570206.679999998</v>
      </c>
      <c r="J91" s="7">
        <f>J44+J46+J75+J81+J83+J87+J89</f>
        <v>514400</v>
      </c>
      <c r="K91" s="27"/>
      <c r="L91" s="47">
        <f>J91+I91+H91-G91</f>
        <v>0</v>
      </c>
    </row>
    <row r="92" spans="1:11" s="32" customFormat="1" ht="13.5">
      <c r="A92" s="60" t="s">
        <v>45</v>
      </c>
      <c r="B92" s="60"/>
      <c r="C92" s="60"/>
      <c r="D92" s="60"/>
      <c r="E92" s="7">
        <f>E91</f>
        <v>10086016.439999998</v>
      </c>
      <c r="F92" s="7">
        <f>F91</f>
        <v>-1409.7600000000093</v>
      </c>
      <c r="G92" s="1">
        <f t="shared" si="9"/>
        <v>10084606.679999998</v>
      </c>
      <c r="H92" s="7">
        <f>H91</f>
        <v>0</v>
      </c>
      <c r="I92" s="7">
        <f>I91</f>
        <v>9570206.679999998</v>
      </c>
      <c r="J92" s="7">
        <f>J91</f>
        <v>514400</v>
      </c>
      <c r="K92" s="27"/>
    </row>
    <row r="93" spans="1:11" s="32" customFormat="1" ht="13.5">
      <c r="A93" s="52" t="s">
        <v>37</v>
      </c>
      <c r="B93" s="52"/>
      <c r="C93" s="52"/>
      <c r="D93" s="52"/>
      <c r="E93" s="7">
        <f aca="true" t="shared" si="13" ref="E93:J93">E41+E92</f>
        <v>16098437.439999998</v>
      </c>
      <c r="F93" s="7">
        <f t="shared" si="13"/>
        <v>12590.23999999999</v>
      </c>
      <c r="G93" s="7">
        <f t="shared" si="13"/>
        <v>16111027.679999998</v>
      </c>
      <c r="H93" s="7">
        <f t="shared" si="13"/>
        <v>0</v>
      </c>
      <c r="I93" s="7">
        <f t="shared" si="13"/>
        <v>13940976.679999998</v>
      </c>
      <c r="J93" s="7">
        <f t="shared" si="13"/>
        <v>2170051</v>
      </c>
      <c r="K93" s="36"/>
    </row>
    <row r="98" spans="5:9" ht="12.75">
      <c r="E98" s="30">
        <v>16098437.44</v>
      </c>
      <c r="I98" s="30">
        <f>H93+I93+J93</f>
        <v>16111027.679999998</v>
      </c>
    </row>
    <row r="99" spans="5:9" ht="12.75">
      <c r="E99" s="30">
        <f>E93-E98</f>
        <v>0</v>
      </c>
      <c r="I99" s="30">
        <f>G93</f>
        <v>16111027.679999998</v>
      </c>
    </row>
    <row r="100" ht="12.75">
      <c r="I100" s="30">
        <f>I98-I99</f>
        <v>0</v>
      </c>
    </row>
    <row r="101" ht="12.75">
      <c r="I101" s="31"/>
    </row>
  </sheetData>
  <sheetProtection selectLockedCells="1" selectUnlockedCells="1"/>
  <mergeCells count="27">
    <mergeCell ref="I3:J3"/>
    <mergeCell ref="A4:K4"/>
    <mergeCell ref="E6:E7"/>
    <mergeCell ref="A42:K42"/>
    <mergeCell ref="K27:K28"/>
    <mergeCell ref="D6:D7"/>
    <mergeCell ref="A6:A7"/>
    <mergeCell ref="A13:K13"/>
    <mergeCell ref="I1:K1"/>
    <mergeCell ref="I2:K2"/>
    <mergeCell ref="A92:D92"/>
    <mergeCell ref="A41:D41"/>
    <mergeCell ref="A8:K8"/>
    <mergeCell ref="A9:K9"/>
    <mergeCell ref="B6:B7"/>
    <mergeCell ref="A40:C40"/>
    <mergeCell ref="A25:C25"/>
    <mergeCell ref="C6:C7"/>
    <mergeCell ref="A93:D93"/>
    <mergeCell ref="H6:J6"/>
    <mergeCell ref="K6:K7"/>
    <mergeCell ref="A12:C12"/>
    <mergeCell ref="A43:K43"/>
    <mergeCell ref="A91:C91"/>
    <mergeCell ref="A26:K26"/>
    <mergeCell ref="F6:F7"/>
    <mergeCell ref="G6:G7"/>
  </mergeCells>
  <printOptions/>
  <pageMargins left="0.4330708661417323" right="0.2362204724409449" top="0.984251968503937" bottom="0.35433070866141736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2021-10-07T13:46:17Z</cp:lastPrinted>
  <dcterms:created xsi:type="dcterms:W3CDTF">2019-01-11T09:51:55Z</dcterms:created>
  <dcterms:modified xsi:type="dcterms:W3CDTF">2021-10-07T14:00:04Z</dcterms:modified>
  <cp:category/>
  <cp:version/>
  <cp:contentType/>
  <cp:contentStatus/>
</cp:coreProperties>
</file>