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przedsięwzięcia 2012" sheetId="1" r:id="rId1"/>
  </sheets>
  <definedNames>
    <definedName name="_xlnm.Print_Titles" localSheetId="0">'przedsięwzięcia 2012'!$5:$6</definedName>
  </definedNames>
  <calcPr fullCalcOnLoad="1"/>
</workbook>
</file>

<file path=xl/sharedStrings.xml><?xml version="1.0" encoding="utf-8"?>
<sst xmlns="http://schemas.openxmlformats.org/spreadsheetml/2006/main" count="130" uniqueCount="66">
  <si>
    <t>1.</t>
  </si>
  <si>
    <t>2.</t>
  </si>
  <si>
    <t>3.</t>
  </si>
  <si>
    <t>4.</t>
  </si>
  <si>
    <t>5.</t>
  </si>
  <si>
    <t>Nazwa i cel przedsięwzięcia</t>
  </si>
  <si>
    <t>Okres realizacji</t>
  </si>
  <si>
    <t>Przedsięwzięcia ogółem:</t>
  </si>
  <si>
    <t>Wydatki majątkowe</t>
  </si>
  <si>
    <t>1. Programy, projekty lub zadania (razem)</t>
  </si>
  <si>
    <t>Wydatki bieżące</t>
  </si>
  <si>
    <t>WI-Rewitalizacja ul. Rycerskiej, Pl. Wolności i ul. Kościelnej - budowa i modernizacja drogi  - Poprawa dostępności do miejsc atrakcyjnych turystycznie o zasięgu regionalnym lub ponadregionalnym wraz z budową infrastruktury towarzyszącej</t>
  </si>
  <si>
    <t>WI-Rewitalizacja ul. Rycerskiej, Pl. Wolności i ul. Kościelnej - budowa, remont modernizacja drobnej infrastruktury przestrzeni publicznej - Prawidłowe funkcjonowanie obszarów wsparcia</t>
  </si>
  <si>
    <t>b) Programy, projekty lub zadania związane z umowami partnerstwa publicznoprywatnego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</si>
  <si>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</si>
  <si>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</si>
  <si>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terytorialnego(razem)</t>
  </si>
  <si>
    <t>FN-poręczenie ZOZ Bystrzyca Kł. - BGK  - Spłata zobowiązań w związku z planem restrukturyzacji zakładów opieki zdrowotnej</t>
  </si>
  <si>
    <t>FN-poręczenie ZOZ w Bystrzycy Kł. - BRE Bank Hipoteczny - Spłata zobowiązań</t>
  </si>
  <si>
    <t>FN-poręczenie ZWiK Sp. z o.o. w Bystrzycy Kł. - WFOŚiGW  - Dofinansowanie zadania: Przebudowa układu pompownego SUW Gorzanów-Stara Łomnica-Szklarka</t>
  </si>
  <si>
    <t>FN-poręczenie ZWiK Sp. z o.o. w Bystrzycy Kł. - WFOŚiGW  - Przebudowa kanalizacji sanitarnej ul. Leńskiego i 1-go Sierpnia I etap</t>
  </si>
  <si>
    <t>a) Programy, projekty lub zadania związane z programami realizowanymi z udziałem środków, o których mowa w art. 5 ust. 1 pkt 2 i 3 (razem)</t>
  </si>
  <si>
    <t>GKM-rozbudowa kaplicy cmentarnej - Poprawa warunków przygotowania przed pochówkiem</t>
  </si>
  <si>
    <t>WI-Budowa sali gimnastycznej w Wilkanowie wraz z inrastrukturą towarzyszącą - Poprawa infrastruktury sportowo-rekreacyjnej</t>
  </si>
  <si>
    <t>WI-Modernizacja Ratusza w Bystrzycy Kł. - Poprawa warunków pracy administracji publicznej</t>
  </si>
  <si>
    <t>2008-2013</t>
  </si>
  <si>
    <t>2010-2013</t>
  </si>
  <si>
    <t>2010-2012</t>
  </si>
  <si>
    <t>2005-2015</t>
  </si>
  <si>
    <t>2006-2015</t>
  </si>
  <si>
    <t>-</t>
  </si>
  <si>
    <t>Rozdz.</t>
  </si>
  <si>
    <t>Dział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</si>
  <si>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</si>
  <si>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</si>
  <si>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</si>
  <si>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</si>
  <si>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</si>
  <si>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</si>
  <si>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</si>
  <si>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</si>
  <si>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Prognozowane łączne nakłady w okresie realizacji </t>
  </si>
  <si>
    <t>%                      (12/6)</t>
  </si>
  <si>
    <t>%                                   (10/9)</t>
  </si>
  <si>
    <t>%                            (7/6)</t>
  </si>
  <si>
    <t>UMiG</t>
  </si>
  <si>
    <t>Jednostka realizująca</t>
  </si>
  <si>
    <t>wykonania budżetu na 30.06.2012 r.</t>
  </si>
  <si>
    <t>Informacja o realizacji przedsięwzięć na dzień 30.06.2012r.</t>
  </si>
  <si>
    <t xml:space="preserve">Wykonane łączne nakłady na 31.12.2011 r. </t>
  </si>
  <si>
    <t>Wykonane łączne nakłady na 30.06.2012 r.</t>
  </si>
  <si>
    <t>Stan na 30.06.2012 r.</t>
  </si>
  <si>
    <t>010</t>
  </si>
  <si>
    <t>01041</t>
  </si>
  <si>
    <t>WI-Dostawa i montaż lamp ulicznych zasilanych energią słoneczną na terenach wiejskich Gminy Bystrzyca Kłodzka</t>
  </si>
  <si>
    <t>2012-2013</t>
  </si>
  <si>
    <t>WPiRL-Budowa podjazdu w strefie ekonomicznej-Poprawa infrastruktury drogowej</t>
  </si>
  <si>
    <t>2010-2014</t>
  </si>
  <si>
    <t>WT-Remont i adaptacja na cele kultury i turystyki bram i baszt stanowiacych element średniowiecznego systemu fortyfikacyjnego-Poprawa infrastruktury</t>
  </si>
  <si>
    <t>2007-2014</t>
  </si>
  <si>
    <t>FN-poręczenie ZOZ Bystrzyca Kł-remont bloku operacyjnego</t>
  </si>
  <si>
    <t>2012-2022</t>
  </si>
  <si>
    <t>2008-2012</t>
  </si>
  <si>
    <t xml:space="preserve">Prognoza  </t>
  </si>
  <si>
    <t>Wykonanie</t>
  </si>
  <si>
    <t xml:space="preserve">załącznik nr: 14 do Informacji o przebiegu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</si>
</sst>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1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right" vertical="center"/>
      <protection locked="0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NumberFormat="1" applyFont="1" applyFill="1" applyBorder="1" applyAlignment="1" applyProtection="1">
      <alignment horizontal="left"/>
      <protection locked="0"/>
    </xf>
    <xf numFmtId="3" fontId="9" fillId="2" borderId="2" xfId="0" applyNumberFormat="1" applyFont="1" applyFill="1" applyBorder="1" applyAlignment="1" applyProtection="1">
      <alignment horizontal="right" vertical="center"/>
      <protection locked="0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" xfId="0" applyNumberFormat="1" applyFont="1" applyFill="1" applyBorder="1" applyAlignment="1" applyProtection="1">
      <alignment horizontal="center" vertical="center"/>
      <protection locked="0"/>
    </xf>
    <xf numFmtId="3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164" fontId="9" fillId="2" borderId="2" xfId="0" applyNumberFormat="1" applyFont="1" applyFill="1" applyBorder="1" applyAlignment="1" applyProtection="1">
      <alignment horizontal="center" vertical="center"/>
      <protection locked="0"/>
    </xf>
    <xf numFmtId="164" fontId="8" fillId="2" borderId="2" xfId="0" applyNumberFormat="1" applyFont="1" applyFill="1" applyBorder="1" applyAlignment="1" applyProtection="1">
      <alignment horizontal="right" vertical="center"/>
      <protection locked="0"/>
    </xf>
    <xf numFmtId="3" fontId="9" fillId="3" borderId="2" xfId="0" applyNumberFormat="1" applyFont="1" applyFill="1" applyBorder="1" applyAlignment="1" applyProtection="1">
      <alignment horizontal="right" vertical="center"/>
      <protection locked="0"/>
    </xf>
    <xf numFmtId="164" fontId="8" fillId="3" borderId="2" xfId="0" applyNumberFormat="1" applyFont="1" applyFill="1" applyBorder="1" applyAlignment="1" applyProtection="1">
      <alignment horizontal="right" vertical="center"/>
      <protection locked="0"/>
    </xf>
    <xf numFmtId="3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164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2" xfId="0" applyNumberFormat="1" applyFont="1" applyFill="1" applyBorder="1" applyAlignment="1" applyProtection="1">
      <alignment horizontal="center" vertical="center"/>
      <protection locked="0"/>
    </xf>
    <xf numFmtId="3" fontId="10" fillId="3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164" fontId="9" fillId="3" borderId="2" xfId="0" applyNumberFormat="1" applyFont="1" applyFill="1" applyBorder="1" applyAlignment="1" applyProtection="1">
      <alignment horizontal="right" vertical="center"/>
      <protection locked="0"/>
    </xf>
    <xf numFmtId="3" fontId="8" fillId="2" borderId="2" xfId="0" applyNumberFormat="1" applyFont="1" applyFill="1" applyBorder="1" applyAlignment="1" applyProtection="1">
      <alignment horizontal="right" vertical="center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3" fontId="8" fillId="3" borderId="2" xfId="0" applyNumberFormat="1" applyFont="1" applyFill="1" applyBorder="1" applyAlignment="1" applyProtection="1">
      <alignment horizontal="right" vertical="center"/>
      <protection locked="0"/>
    </xf>
    <xf numFmtId="3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3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2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Fill="1" applyBorder="1" applyAlignment="1" applyProtection="1">
      <alignment horizontal="left"/>
      <protection locked="0"/>
    </xf>
    <xf numFmtId="0" fontId="5" fillId="2" borderId="2" xfId="0" applyNumberFormat="1" applyFont="1" applyFill="1" applyBorder="1" applyAlignment="1" applyProtection="1">
      <alignment horizontal="left"/>
      <protection locked="0"/>
    </xf>
    <xf numFmtId="0" fontId="5" fillId="3" borderId="2" xfId="0" applyNumberFormat="1" applyFont="1" applyFill="1" applyBorder="1" applyAlignment="1" applyProtection="1">
      <alignment horizontal="left"/>
      <protection locked="0"/>
    </xf>
    <xf numFmtId="0" fontId="6" fillId="0" borderId="3" xfId="0" applyNumberFormat="1" applyFont="1" applyFill="1" applyBorder="1" applyAlignment="1" applyProtection="1">
      <alignment horizontal="left" wrapText="1"/>
      <protection locked="0"/>
    </xf>
    <xf numFmtId="0" fontId="6" fillId="0" borderId="4" xfId="0" applyNumberFormat="1" applyFont="1" applyFill="1" applyBorder="1" applyAlignment="1" applyProtection="1">
      <alignment horizontal="left" wrapText="1"/>
      <protection locked="0"/>
    </xf>
    <xf numFmtId="0" fontId="5" fillId="0" borderId="4" xfId="0" applyNumberFormat="1" applyFont="1" applyFill="1" applyBorder="1" applyAlignment="1" applyProtection="1">
      <alignment horizontal="left" wrapText="1"/>
      <protection locked="0"/>
    </xf>
    <xf numFmtId="0" fontId="5" fillId="0" borderId="5" xfId="0" applyNumberFormat="1" applyFont="1" applyFill="1" applyBorder="1" applyAlignment="1" applyProtection="1">
      <alignment horizontal="left" wrapText="1"/>
      <protection locked="0"/>
    </xf>
    <xf numFmtId="0" fontId="6" fillId="0" borderId="2" xfId="0" applyNumberFormat="1" applyFont="1" applyFill="1" applyBorder="1" applyAlignment="1" applyProtection="1">
      <alignment horizontal="left" wrapText="1"/>
      <protection locked="0"/>
    </xf>
    <xf numFmtId="0" fontId="5" fillId="0" borderId="2" xfId="0" applyNumberFormat="1" applyFont="1" applyFill="1" applyBorder="1" applyAlignment="1" applyProtection="1">
      <alignment horizontal="left"/>
      <protection locked="0"/>
    </xf>
    <xf numFmtId="0" fontId="6" fillId="3" borderId="2" xfId="0" applyNumberFormat="1" applyFont="1" applyFill="1" applyBorder="1" applyAlignment="1" applyProtection="1">
      <alignment horizontal="left"/>
      <protection locked="0"/>
    </xf>
    <xf numFmtId="0" fontId="6" fillId="0" borderId="2" xfId="0" applyNumberFormat="1" applyFont="1" applyFill="1" applyBorder="1" applyAlignment="1" applyProtection="1">
      <alignment horizontal="left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 applyProtection="1">
      <alignment horizontal="left" vertical="center"/>
      <protection locked="0"/>
    </xf>
    <xf numFmtId="0" fontId="6" fillId="2" borderId="2" xfId="0" applyNumberFormat="1" applyFon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="75" zoomScaleNormal="75" zoomScaleSheetLayoutView="75" workbookViewId="0" topLeftCell="C1">
      <selection activeCell="F7" sqref="F7"/>
    </sheetView>
  </sheetViews>
  <sheetFormatPr defaultColWidth="9.33203125" defaultRowHeight="23.25" customHeight="1"/>
  <cols>
    <col min="1" max="1" width="6.16015625" style="1" customWidth="1"/>
    <col min="2" max="2" width="6.66015625" style="1" customWidth="1"/>
    <col min="3" max="3" width="53.66015625" style="1" customWidth="1"/>
    <col min="4" max="4" width="10.83203125" style="1" customWidth="1"/>
    <col min="5" max="5" width="8.83203125" style="55" customWidth="1"/>
    <col min="6" max="6" width="15.16015625" style="1" customWidth="1"/>
    <col min="7" max="7" width="15.66015625" style="1" customWidth="1"/>
    <col min="8" max="8" width="8" style="51" customWidth="1"/>
    <col min="9" max="9" width="14.5" style="1" customWidth="1"/>
    <col min="10" max="10" width="12.66015625" style="1" customWidth="1"/>
    <col min="11" max="11" width="8.16015625" style="51" customWidth="1"/>
    <col min="12" max="12" width="14.33203125" style="1" customWidth="1"/>
    <col min="13" max="13" width="7.83203125" style="1" customWidth="1"/>
    <col min="14" max="14" width="11.33203125" style="1" hidden="1" customWidth="1"/>
    <col min="15" max="16384" width="9.33203125" style="1" customWidth="1"/>
  </cols>
  <sheetData>
    <row r="1" ht="15" customHeight="1">
      <c r="J1" s="1" t="s">
        <v>65</v>
      </c>
    </row>
    <row r="2" ht="15" customHeight="1">
      <c r="J2" s="1" t="s">
        <v>47</v>
      </c>
    </row>
    <row r="3" ht="15" customHeight="1"/>
    <row r="4" spans="1:11" ht="23.25" customHeight="1">
      <c r="A4" s="60" t="s">
        <v>48</v>
      </c>
      <c r="B4" s="19"/>
      <c r="C4" s="19"/>
      <c r="D4" s="19"/>
      <c r="F4" s="2"/>
      <c r="G4" s="78"/>
      <c r="H4" s="78"/>
      <c r="I4" s="79" t="s">
        <v>51</v>
      </c>
      <c r="J4" s="80"/>
      <c r="K4" s="81"/>
    </row>
    <row r="5" spans="1:13" s="4" customFormat="1" ht="63.75" customHeight="1">
      <c r="A5" s="3" t="s">
        <v>32</v>
      </c>
      <c r="B5" s="3" t="s">
        <v>31</v>
      </c>
      <c r="C5" s="3" t="s">
        <v>5</v>
      </c>
      <c r="D5" s="3" t="s">
        <v>46</v>
      </c>
      <c r="E5" s="56" t="s">
        <v>6</v>
      </c>
      <c r="F5" s="3" t="s">
        <v>41</v>
      </c>
      <c r="G5" s="3" t="s">
        <v>49</v>
      </c>
      <c r="H5" s="3" t="s">
        <v>44</v>
      </c>
      <c r="I5" s="3" t="s">
        <v>63</v>
      </c>
      <c r="J5" s="3" t="s">
        <v>64</v>
      </c>
      <c r="K5" s="3" t="s">
        <v>43</v>
      </c>
      <c r="L5" s="3" t="s">
        <v>50</v>
      </c>
      <c r="M5" s="3" t="s">
        <v>42</v>
      </c>
    </row>
    <row r="6" spans="1:13" s="4" customFormat="1" ht="15.75" customHeight="1">
      <c r="A6" s="5" t="s">
        <v>0</v>
      </c>
      <c r="B6" s="5" t="s">
        <v>1</v>
      </c>
      <c r="C6" s="5" t="s">
        <v>2</v>
      </c>
      <c r="D6" s="5" t="s">
        <v>3</v>
      </c>
      <c r="E6" s="57" t="s">
        <v>4</v>
      </c>
      <c r="F6" s="5" t="s">
        <v>33</v>
      </c>
      <c r="G6" s="5" t="s">
        <v>34</v>
      </c>
      <c r="H6" s="5" t="s">
        <v>35</v>
      </c>
      <c r="I6" s="5" t="s">
        <v>36</v>
      </c>
      <c r="J6" s="5" t="s">
        <v>37</v>
      </c>
      <c r="K6" s="5" t="s">
        <v>38</v>
      </c>
      <c r="L6" s="5" t="s">
        <v>39</v>
      </c>
      <c r="M6" s="5" t="s">
        <v>40</v>
      </c>
    </row>
    <row r="7" spans="1:14" s="48" customFormat="1" ht="23.25" customHeight="1">
      <c r="A7" s="82" t="s">
        <v>7</v>
      </c>
      <c r="B7" s="82"/>
      <c r="C7" s="82"/>
      <c r="D7" s="82"/>
      <c r="E7" s="82"/>
      <c r="F7" s="45">
        <f>F8+F9</f>
        <v>40325406.06</v>
      </c>
      <c r="G7" s="45">
        <f>G8+G9</f>
        <v>14020573</v>
      </c>
      <c r="H7" s="52">
        <f>G7/F7*100</f>
        <v>34.76858479525004</v>
      </c>
      <c r="I7" s="45">
        <f>I8+I9</f>
        <v>9169766</v>
      </c>
      <c r="J7" s="45">
        <f>J8+J9</f>
        <v>2397135.53</v>
      </c>
      <c r="K7" s="52">
        <f>J7/I7*100</f>
        <v>26.141730661393105</v>
      </c>
      <c r="L7" s="45">
        <f>L8+L9</f>
        <v>16417708.53</v>
      </c>
      <c r="M7" s="46">
        <f>L7/F7*100</f>
        <v>40.71306437825365</v>
      </c>
      <c r="N7" s="47"/>
    </row>
    <row r="8" spans="1:14" s="41" customFormat="1" ht="23.25" customHeight="1">
      <c r="A8" s="83" t="s">
        <v>10</v>
      </c>
      <c r="B8" s="83"/>
      <c r="C8" s="83"/>
      <c r="D8" s="83"/>
      <c r="E8" s="83"/>
      <c r="F8" s="39">
        <f>F12+F15+F21+F24+F32+F35</f>
        <v>11917433.06</v>
      </c>
      <c r="G8" s="39">
        <f>G12+G15+G21+G24+G32+G35</f>
        <v>5186310</v>
      </c>
      <c r="H8" s="22">
        <f aca="true" t="shared" si="0" ref="H8:H19">G8/F8*100</f>
        <v>43.51868371224566</v>
      </c>
      <c r="I8" s="39">
        <f>I12+I15+I21+I24+I32+I35</f>
        <v>989039</v>
      </c>
      <c r="J8" s="39">
        <f>J12+J15+J21+J24+J32+J35</f>
        <v>388042.6</v>
      </c>
      <c r="K8" s="22">
        <f>J8/I8*100</f>
        <v>39.23430724167601</v>
      </c>
      <c r="L8" s="39">
        <f>L12+L15+L21+L24+L32+L35</f>
        <v>5574352.6</v>
      </c>
      <c r="M8" s="28">
        <f aca="true" t="shared" si="1" ref="M8:M19">L8/F8*100</f>
        <v>46.77477584254205</v>
      </c>
      <c r="N8" s="40"/>
    </row>
    <row r="9" spans="1:14" s="44" customFormat="1" ht="23.25" customHeight="1">
      <c r="A9" s="73" t="s">
        <v>8</v>
      </c>
      <c r="B9" s="73"/>
      <c r="C9" s="73"/>
      <c r="D9" s="73"/>
      <c r="E9" s="73"/>
      <c r="F9" s="42">
        <f>F13+F22+F25+F33</f>
        <v>28407973</v>
      </c>
      <c r="G9" s="42">
        <f>G13+G22+G25+G33</f>
        <v>8834263</v>
      </c>
      <c r="H9" s="53">
        <f t="shared" si="0"/>
        <v>31.097829472028852</v>
      </c>
      <c r="I9" s="42">
        <f>I13+I22+I25+I33</f>
        <v>8180727</v>
      </c>
      <c r="J9" s="42">
        <f>J13+J22+J25+J33</f>
        <v>2009092.93</v>
      </c>
      <c r="K9" s="53">
        <f>J9/I9*100</f>
        <v>24.55885558826251</v>
      </c>
      <c r="L9" s="42">
        <f>L13+L22+L25+L33</f>
        <v>10843355.93</v>
      </c>
      <c r="M9" s="30">
        <f t="shared" si="1"/>
        <v>38.17011488288868</v>
      </c>
      <c r="N9" s="43"/>
    </row>
    <row r="10" spans="1:14" s="50" customFormat="1" ht="23.25" customHeigh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49"/>
    </row>
    <row r="11" spans="1:14" ht="23.25" customHeight="1">
      <c r="A11" s="74" t="s">
        <v>9</v>
      </c>
      <c r="B11" s="74"/>
      <c r="C11" s="74"/>
      <c r="D11" s="74"/>
      <c r="E11" s="74"/>
      <c r="F11" s="12">
        <f>F12+F13</f>
        <v>16234321</v>
      </c>
      <c r="G11" s="12">
        <f>G12+G13</f>
        <v>5763678</v>
      </c>
      <c r="H11" s="13">
        <f t="shared" si="0"/>
        <v>35.50304321320245</v>
      </c>
      <c r="I11" s="12">
        <f>I12+I13</f>
        <v>6167599</v>
      </c>
      <c r="J11" s="12">
        <f>J12+J13</f>
        <v>1867438.91</v>
      </c>
      <c r="K11" s="13">
        <f>J11/I11*100</f>
        <v>30.278215396299274</v>
      </c>
      <c r="L11" s="12">
        <f>L12+L13</f>
        <v>7631116.91</v>
      </c>
      <c r="M11" s="15">
        <f t="shared" si="1"/>
        <v>47.006073798836425</v>
      </c>
      <c r="N11" s="6"/>
    </row>
    <row r="12" spans="1:14" s="26" customFormat="1" ht="23.25" customHeight="1">
      <c r="A12" s="65" t="s">
        <v>10</v>
      </c>
      <c r="B12" s="65"/>
      <c r="C12" s="65"/>
      <c r="D12" s="65"/>
      <c r="E12" s="65"/>
      <c r="F12" s="21">
        <v>0</v>
      </c>
      <c r="G12" s="21">
        <f>G15+G21+G24</f>
        <v>0</v>
      </c>
      <c r="H12" s="22" t="s">
        <v>30</v>
      </c>
      <c r="I12" s="21">
        <f>I15+I21+I24</f>
        <v>0</v>
      </c>
      <c r="J12" s="21">
        <f>J15+J21+J24</f>
        <v>0</v>
      </c>
      <c r="K12" s="23" t="s">
        <v>30</v>
      </c>
      <c r="L12" s="21">
        <f>L15+L21+L24</f>
        <v>0</v>
      </c>
      <c r="M12" s="24" t="s">
        <v>30</v>
      </c>
      <c r="N12" s="25"/>
    </row>
    <row r="13" spans="1:14" s="32" customFormat="1" ht="23.25" customHeight="1">
      <c r="A13" s="66" t="s">
        <v>8</v>
      </c>
      <c r="B13" s="66"/>
      <c r="C13" s="66"/>
      <c r="D13" s="66"/>
      <c r="E13" s="66"/>
      <c r="F13" s="35">
        <f>F14</f>
        <v>16234321</v>
      </c>
      <c r="G13" s="35">
        <f>G14</f>
        <v>5763678</v>
      </c>
      <c r="H13" s="33">
        <f t="shared" si="0"/>
        <v>35.50304321320245</v>
      </c>
      <c r="I13" s="35">
        <f>I14</f>
        <v>6167599</v>
      </c>
      <c r="J13" s="35">
        <f>J14</f>
        <v>1867438.91</v>
      </c>
      <c r="K13" s="33">
        <f>J13/I13*100</f>
        <v>30.278215396299274</v>
      </c>
      <c r="L13" s="35">
        <f>L14</f>
        <v>7631116.91</v>
      </c>
      <c r="M13" s="30">
        <f t="shared" si="1"/>
        <v>47.006073798836425</v>
      </c>
      <c r="N13" s="31"/>
    </row>
    <row r="14" spans="1:14" ht="23.25" customHeight="1">
      <c r="A14" s="71" t="s">
        <v>21</v>
      </c>
      <c r="B14" s="71"/>
      <c r="C14" s="71"/>
      <c r="D14" s="71"/>
      <c r="E14" s="71"/>
      <c r="F14" s="12">
        <f>F15+F16</f>
        <v>16234321</v>
      </c>
      <c r="G14" s="12">
        <f>G15+G16</f>
        <v>5763678</v>
      </c>
      <c r="H14" s="13">
        <f t="shared" si="0"/>
        <v>35.50304321320245</v>
      </c>
      <c r="I14" s="12">
        <f>I15+I16</f>
        <v>6167599</v>
      </c>
      <c r="J14" s="12">
        <f>J15+J16</f>
        <v>1867438.91</v>
      </c>
      <c r="K14" s="13">
        <f>J14/I14*100</f>
        <v>30.278215396299274</v>
      </c>
      <c r="L14" s="12">
        <f>L15+L16</f>
        <v>7631116.91</v>
      </c>
      <c r="M14" s="15">
        <f t="shared" si="1"/>
        <v>47.006073798836425</v>
      </c>
      <c r="N14" s="6"/>
    </row>
    <row r="15" spans="1:14" ht="23.25" customHeight="1">
      <c r="A15" s="72" t="s">
        <v>10</v>
      </c>
      <c r="B15" s="72"/>
      <c r="C15" s="72"/>
      <c r="D15" s="72"/>
      <c r="E15" s="72"/>
      <c r="F15" s="11">
        <v>0</v>
      </c>
      <c r="G15" s="11">
        <v>0</v>
      </c>
      <c r="H15" s="13" t="s">
        <v>30</v>
      </c>
      <c r="I15" s="11">
        <v>0</v>
      </c>
      <c r="J15" s="11">
        <v>0</v>
      </c>
      <c r="K15" s="14" t="s">
        <v>30</v>
      </c>
      <c r="L15" s="11">
        <v>0</v>
      </c>
      <c r="M15" s="17" t="s">
        <v>30</v>
      </c>
      <c r="N15" s="6"/>
    </row>
    <row r="16" spans="1:13" ht="23.25" customHeight="1">
      <c r="A16" s="72" t="s">
        <v>8</v>
      </c>
      <c r="B16" s="72"/>
      <c r="C16" s="72"/>
      <c r="D16" s="72"/>
      <c r="E16" s="72"/>
      <c r="F16" s="11">
        <f>F17+F18+F19</f>
        <v>16234321</v>
      </c>
      <c r="G16" s="11">
        <f>G17+G18+G19</f>
        <v>5763678</v>
      </c>
      <c r="H16" s="14">
        <f t="shared" si="0"/>
        <v>35.50304321320245</v>
      </c>
      <c r="I16" s="11">
        <f>I17+I18+I19</f>
        <v>6167599</v>
      </c>
      <c r="J16" s="11">
        <f>J17+J18+J19</f>
        <v>1867438.91</v>
      </c>
      <c r="K16" s="14">
        <f>J16/I16*100</f>
        <v>30.278215396299274</v>
      </c>
      <c r="L16" s="11">
        <f>L17+L18+L19</f>
        <v>7631116.91</v>
      </c>
      <c r="M16" s="18">
        <f t="shared" si="1"/>
        <v>47.006073798836425</v>
      </c>
    </row>
    <row r="17" spans="1:13" ht="28.5" customHeight="1">
      <c r="A17" s="36" t="s">
        <v>52</v>
      </c>
      <c r="B17" s="36" t="s">
        <v>53</v>
      </c>
      <c r="C17" s="8" t="s">
        <v>54</v>
      </c>
      <c r="D17" s="9" t="s">
        <v>45</v>
      </c>
      <c r="E17" s="58" t="s">
        <v>55</v>
      </c>
      <c r="F17" s="11">
        <v>5109420</v>
      </c>
      <c r="G17" s="11">
        <v>0</v>
      </c>
      <c r="H17" s="14">
        <f t="shared" si="0"/>
        <v>0</v>
      </c>
      <c r="I17" s="11">
        <v>2554710</v>
      </c>
      <c r="J17" s="11">
        <v>0</v>
      </c>
      <c r="K17" s="14">
        <f>J17/I17*100</f>
        <v>0</v>
      </c>
      <c r="L17" s="11">
        <f>G17+J17</f>
        <v>0</v>
      </c>
      <c r="M17" s="18">
        <f t="shared" si="1"/>
        <v>0</v>
      </c>
    </row>
    <row r="18" spans="1:13" ht="66" customHeight="1">
      <c r="A18" s="7">
        <v>900</v>
      </c>
      <c r="B18" s="7">
        <v>90001</v>
      </c>
      <c r="C18" s="8" t="s">
        <v>11</v>
      </c>
      <c r="D18" s="9" t="s">
        <v>45</v>
      </c>
      <c r="E18" s="58" t="s">
        <v>25</v>
      </c>
      <c r="F18" s="11">
        <v>9828154</v>
      </c>
      <c r="G18" s="11">
        <v>4475256</v>
      </c>
      <c r="H18" s="14">
        <f t="shared" si="0"/>
        <v>45.53506182341059</v>
      </c>
      <c r="I18" s="11">
        <v>3521154</v>
      </c>
      <c r="J18" s="11">
        <v>1851697</v>
      </c>
      <c r="K18" s="14">
        <f>J18/I18*100</f>
        <v>52.58778798087218</v>
      </c>
      <c r="L18" s="11">
        <f>G18+J18</f>
        <v>6326953</v>
      </c>
      <c r="M18" s="18">
        <f t="shared" si="1"/>
        <v>64.37580241416649</v>
      </c>
    </row>
    <row r="19" spans="1:13" ht="57.75" customHeight="1">
      <c r="A19" s="7">
        <v>900</v>
      </c>
      <c r="B19" s="7">
        <v>90001</v>
      </c>
      <c r="C19" s="8" t="s">
        <v>12</v>
      </c>
      <c r="D19" s="9" t="s">
        <v>45</v>
      </c>
      <c r="E19" s="58" t="s">
        <v>62</v>
      </c>
      <c r="F19" s="11">
        <v>1296747</v>
      </c>
      <c r="G19" s="11">
        <v>1288422</v>
      </c>
      <c r="H19" s="14">
        <f t="shared" si="0"/>
        <v>99.35800892541104</v>
      </c>
      <c r="I19" s="11">
        <v>91735</v>
      </c>
      <c r="J19" s="11">
        <v>15741.91</v>
      </c>
      <c r="K19" s="14">
        <f>J19/I19*100</f>
        <v>17.16020057775113</v>
      </c>
      <c r="L19" s="11">
        <f>G19+J19</f>
        <v>1304163.91</v>
      </c>
      <c r="M19" s="18">
        <f t="shared" si="1"/>
        <v>100.57196276528883</v>
      </c>
    </row>
    <row r="20" spans="1:13" ht="23.25" customHeight="1">
      <c r="A20" s="67" t="s">
        <v>13</v>
      </c>
      <c r="B20" s="68"/>
      <c r="C20" s="69"/>
      <c r="D20" s="69"/>
      <c r="E20" s="70"/>
      <c r="F20" s="12">
        <f>F21+F22</f>
        <v>0</v>
      </c>
      <c r="G20" s="12">
        <f>G21+G22</f>
        <v>0</v>
      </c>
      <c r="H20" s="13" t="s">
        <v>30</v>
      </c>
      <c r="I20" s="12">
        <f>I21+I22</f>
        <v>0</v>
      </c>
      <c r="J20" s="12">
        <f>J21+J22</f>
        <v>0</v>
      </c>
      <c r="K20" s="13" t="s">
        <v>30</v>
      </c>
      <c r="L20" s="12">
        <f>L21+L22</f>
        <v>0</v>
      </c>
      <c r="M20" s="16" t="s">
        <v>30</v>
      </c>
    </row>
    <row r="21" spans="1:13" s="26" customFormat="1" ht="23.25" customHeight="1">
      <c r="A21" s="65" t="s">
        <v>10</v>
      </c>
      <c r="B21" s="65"/>
      <c r="C21" s="65"/>
      <c r="D21" s="65"/>
      <c r="E21" s="65"/>
      <c r="F21" s="21">
        <v>0</v>
      </c>
      <c r="G21" s="21">
        <v>0</v>
      </c>
      <c r="H21" s="23" t="s">
        <v>30</v>
      </c>
      <c r="I21" s="21">
        <v>0</v>
      </c>
      <c r="J21" s="21">
        <v>0</v>
      </c>
      <c r="K21" s="23" t="s">
        <v>30</v>
      </c>
      <c r="L21" s="21">
        <v>0</v>
      </c>
      <c r="M21" s="27" t="s">
        <v>30</v>
      </c>
    </row>
    <row r="22" spans="1:13" s="32" customFormat="1" ht="23.25" customHeight="1">
      <c r="A22" s="66" t="s">
        <v>8</v>
      </c>
      <c r="B22" s="66"/>
      <c r="C22" s="66"/>
      <c r="D22" s="66"/>
      <c r="E22" s="66"/>
      <c r="F22" s="29">
        <v>0</v>
      </c>
      <c r="G22" s="29">
        <v>0</v>
      </c>
      <c r="H22" s="33" t="s">
        <v>30</v>
      </c>
      <c r="I22" s="29">
        <v>0</v>
      </c>
      <c r="J22" s="29">
        <v>0</v>
      </c>
      <c r="K22" s="33" t="s">
        <v>30</v>
      </c>
      <c r="L22" s="29">
        <v>0</v>
      </c>
      <c r="M22" s="34" t="s">
        <v>30</v>
      </c>
    </row>
    <row r="23" spans="1:13" ht="23.25" customHeight="1">
      <c r="A23" s="61" t="s">
        <v>14</v>
      </c>
      <c r="B23" s="62"/>
      <c r="C23" s="63"/>
      <c r="D23" s="63"/>
      <c r="E23" s="64"/>
      <c r="F23" s="12">
        <f>F24+F25</f>
        <v>12173652</v>
      </c>
      <c r="G23" s="12">
        <f>G24+G25</f>
        <v>3070585</v>
      </c>
      <c r="H23" s="13">
        <f>G23/F23*100</f>
        <v>25.223203357546282</v>
      </c>
      <c r="I23" s="12">
        <f>I24+I25</f>
        <v>2013128</v>
      </c>
      <c r="J23" s="12">
        <f>J24+J25</f>
        <v>141654.02</v>
      </c>
      <c r="K23" s="13">
        <f>J23/I23*100</f>
        <v>7.036513326524692</v>
      </c>
      <c r="L23" s="12">
        <f>L24+L25</f>
        <v>3212239.02</v>
      </c>
      <c r="M23" s="15">
        <f>L23/F23*100</f>
        <v>26.38681490155953</v>
      </c>
    </row>
    <row r="24" spans="1:13" s="26" customFormat="1" ht="23.25" customHeight="1">
      <c r="A24" s="65" t="s">
        <v>10</v>
      </c>
      <c r="B24" s="65"/>
      <c r="C24" s="65"/>
      <c r="D24" s="65"/>
      <c r="E24" s="65"/>
      <c r="F24" s="21">
        <v>0</v>
      </c>
      <c r="G24" s="21">
        <v>0</v>
      </c>
      <c r="H24" s="23" t="s">
        <v>30</v>
      </c>
      <c r="I24" s="21">
        <v>0</v>
      </c>
      <c r="J24" s="21">
        <v>0</v>
      </c>
      <c r="K24" s="23" t="s">
        <v>30</v>
      </c>
      <c r="L24" s="21">
        <v>0</v>
      </c>
      <c r="M24" s="27" t="s">
        <v>30</v>
      </c>
    </row>
    <row r="25" spans="1:13" s="32" customFormat="1" ht="23.25" customHeight="1">
      <c r="A25" s="66" t="s">
        <v>8</v>
      </c>
      <c r="B25" s="66"/>
      <c r="C25" s="66"/>
      <c r="D25" s="66"/>
      <c r="E25" s="66"/>
      <c r="F25" s="29">
        <f>F26+F27+F28+F29+F30</f>
        <v>12173652</v>
      </c>
      <c r="G25" s="29">
        <f>G27+G29+G28+G26+G30</f>
        <v>3070585</v>
      </c>
      <c r="H25" s="33">
        <f aca="true" t="shared" si="2" ref="H25:H30">G25/F25*100</f>
        <v>25.223203357546282</v>
      </c>
      <c r="I25" s="29">
        <f>I27+I29+I28+I26+I30</f>
        <v>2013128</v>
      </c>
      <c r="J25" s="29">
        <f>J27+J29+J28+J26+J30</f>
        <v>141654.02</v>
      </c>
      <c r="K25" s="33">
        <f>J25/I25*100</f>
        <v>7.036513326524692</v>
      </c>
      <c r="L25" s="29">
        <f>L27+L29+L28+L26+L30</f>
        <v>3212239.02</v>
      </c>
      <c r="M25" s="38">
        <f aca="true" t="shared" si="3" ref="M25:M30">L25/F25*100</f>
        <v>26.38681490155953</v>
      </c>
    </row>
    <row r="26" spans="1:13" ht="30.75" customHeight="1">
      <c r="A26" s="10">
        <v>710</v>
      </c>
      <c r="B26" s="10">
        <v>71035</v>
      </c>
      <c r="C26" s="8" t="s">
        <v>22</v>
      </c>
      <c r="D26" s="9" t="s">
        <v>45</v>
      </c>
      <c r="E26" s="58" t="s">
        <v>26</v>
      </c>
      <c r="F26" s="11">
        <v>770242</v>
      </c>
      <c r="G26" s="11">
        <v>50242</v>
      </c>
      <c r="H26" s="14">
        <f t="shared" si="2"/>
        <v>6.522885015358809</v>
      </c>
      <c r="I26" s="11">
        <v>0</v>
      </c>
      <c r="J26" s="11">
        <v>0</v>
      </c>
      <c r="K26" s="14" t="s">
        <v>30</v>
      </c>
      <c r="L26" s="11">
        <f>G26+J26</f>
        <v>50242</v>
      </c>
      <c r="M26" s="18">
        <f>L26/F26*100</f>
        <v>6.522885015358809</v>
      </c>
    </row>
    <row r="27" spans="1:13" ht="36.75" customHeight="1">
      <c r="A27" s="10">
        <v>801</v>
      </c>
      <c r="B27" s="10">
        <v>80110</v>
      </c>
      <c r="C27" s="8" t="s">
        <v>23</v>
      </c>
      <c r="D27" s="9" t="s">
        <v>45</v>
      </c>
      <c r="E27" s="58" t="s">
        <v>57</v>
      </c>
      <c r="F27" s="11">
        <v>5273232</v>
      </c>
      <c r="G27" s="11">
        <v>1338524</v>
      </c>
      <c r="H27" s="14">
        <f t="shared" si="2"/>
        <v>25.38337019876994</v>
      </c>
      <c r="I27" s="11">
        <v>1644491</v>
      </c>
      <c r="J27" s="11">
        <v>139347.77</v>
      </c>
      <c r="K27" s="14">
        <f>J27/I27*100</f>
        <v>8.473610983580937</v>
      </c>
      <c r="L27" s="11">
        <f>G27+J27</f>
        <v>1477871.77</v>
      </c>
      <c r="M27" s="18">
        <f>L27/F27*100</f>
        <v>28.025919777472335</v>
      </c>
    </row>
    <row r="28" spans="1:13" ht="28.5" customHeight="1">
      <c r="A28" s="10">
        <v>750</v>
      </c>
      <c r="B28" s="10">
        <v>75023</v>
      </c>
      <c r="C28" s="8" t="s">
        <v>24</v>
      </c>
      <c r="D28" s="9" t="s">
        <v>45</v>
      </c>
      <c r="E28" s="58" t="s">
        <v>59</v>
      </c>
      <c r="F28" s="11">
        <v>3700274</v>
      </c>
      <c r="G28" s="11">
        <v>1666742</v>
      </c>
      <c r="H28" s="14">
        <f t="shared" si="2"/>
        <v>45.04374540912376</v>
      </c>
      <c r="I28" s="11">
        <v>0</v>
      </c>
      <c r="J28" s="11">
        <v>0</v>
      </c>
      <c r="K28" s="14" t="s">
        <v>30</v>
      </c>
      <c r="L28" s="11">
        <f>G28+J28</f>
        <v>1666742</v>
      </c>
      <c r="M28" s="18">
        <f t="shared" si="3"/>
        <v>45.04374540912376</v>
      </c>
    </row>
    <row r="29" spans="1:13" ht="36.75" customHeight="1">
      <c r="A29" s="10">
        <v>700</v>
      </c>
      <c r="B29" s="10">
        <v>70005</v>
      </c>
      <c r="C29" s="8" t="s">
        <v>56</v>
      </c>
      <c r="D29" s="9" t="s">
        <v>45</v>
      </c>
      <c r="E29" s="58" t="s">
        <v>57</v>
      </c>
      <c r="F29" s="11">
        <v>758900</v>
      </c>
      <c r="G29" s="11">
        <v>15077</v>
      </c>
      <c r="H29" s="14">
        <f t="shared" si="2"/>
        <v>1.9866912636711027</v>
      </c>
      <c r="I29" s="11">
        <v>0</v>
      </c>
      <c r="J29" s="11">
        <v>0</v>
      </c>
      <c r="K29" s="14" t="s">
        <v>30</v>
      </c>
      <c r="L29" s="11">
        <f>G29+J29</f>
        <v>15077</v>
      </c>
      <c r="M29" s="18">
        <f t="shared" si="3"/>
        <v>1.9866912636711027</v>
      </c>
    </row>
    <row r="30" spans="1:13" ht="38.25" customHeight="1">
      <c r="A30" s="10">
        <v>921</v>
      </c>
      <c r="B30" s="10">
        <v>92120</v>
      </c>
      <c r="C30" s="8" t="s">
        <v>58</v>
      </c>
      <c r="D30" s="9" t="s">
        <v>45</v>
      </c>
      <c r="E30" s="58" t="s">
        <v>27</v>
      </c>
      <c r="F30" s="11">
        <v>1671004</v>
      </c>
      <c r="G30" s="11">
        <v>0</v>
      </c>
      <c r="H30" s="14">
        <f t="shared" si="2"/>
        <v>0</v>
      </c>
      <c r="I30" s="11">
        <v>368637</v>
      </c>
      <c r="J30" s="11">
        <v>2306.25</v>
      </c>
      <c r="K30" s="14">
        <f>J30/I30*100</f>
        <v>0.6256154428340074</v>
      </c>
      <c r="L30" s="11">
        <f>G30+J30</f>
        <v>2306.25</v>
      </c>
      <c r="M30" s="18">
        <f t="shared" si="3"/>
        <v>0.13801582761022715</v>
      </c>
    </row>
    <row r="31" spans="1:13" ht="23.25" customHeight="1">
      <c r="A31" s="67" t="s">
        <v>15</v>
      </c>
      <c r="B31" s="68"/>
      <c r="C31" s="69"/>
      <c r="D31" s="69"/>
      <c r="E31" s="70"/>
      <c r="F31" s="12">
        <f>F32+F33</f>
        <v>0</v>
      </c>
      <c r="G31" s="12">
        <f>G32+G33</f>
        <v>0</v>
      </c>
      <c r="H31" s="13" t="s">
        <v>30</v>
      </c>
      <c r="I31" s="12">
        <f>I32+I33</f>
        <v>0</v>
      </c>
      <c r="J31" s="12">
        <f>J32+J33</f>
        <v>0</v>
      </c>
      <c r="K31" s="13" t="s">
        <v>30</v>
      </c>
      <c r="L31" s="12">
        <f>L32+L33</f>
        <v>0</v>
      </c>
      <c r="M31" s="16" t="s">
        <v>30</v>
      </c>
    </row>
    <row r="32" spans="1:13" s="26" customFormat="1" ht="21.75" customHeight="1">
      <c r="A32" s="65" t="s">
        <v>10</v>
      </c>
      <c r="B32" s="65"/>
      <c r="C32" s="65"/>
      <c r="D32" s="65"/>
      <c r="E32" s="65"/>
      <c r="F32" s="21">
        <v>0</v>
      </c>
      <c r="G32" s="21">
        <v>0</v>
      </c>
      <c r="H32" s="23" t="s">
        <v>30</v>
      </c>
      <c r="I32" s="21">
        <v>0</v>
      </c>
      <c r="J32" s="21">
        <v>0</v>
      </c>
      <c r="K32" s="23" t="s">
        <v>30</v>
      </c>
      <c r="L32" s="21">
        <v>0</v>
      </c>
      <c r="M32" s="27" t="s">
        <v>30</v>
      </c>
    </row>
    <row r="33" spans="1:13" s="32" customFormat="1" ht="18" customHeight="1">
      <c r="A33" s="66" t="s">
        <v>8</v>
      </c>
      <c r="B33" s="66"/>
      <c r="C33" s="66"/>
      <c r="D33" s="66"/>
      <c r="E33" s="66"/>
      <c r="F33" s="29">
        <v>0</v>
      </c>
      <c r="G33" s="29">
        <v>0</v>
      </c>
      <c r="H33" s="33" t="s">
        <v>30</v>
      </c>
      <c r="I33" s="29">
        <v>0</v>
      </c>
      <c r="J33" s="29">
        <v>0</v>
      </c>
      <c r="K33" s="33" t="s">
        <v>30</v>
      </c>
      <c r="L33" s="29">
        <v>0</v>
      </c>
      <c r="M33" s="34" t="s">
        <v>30</v>
      </c>
    </row>
    <row r="34" spans="1:13" ht="18" customHeight="1">
      <c r="A34" s="61" t="s">
        <v>16</v>
      </c>
      <c r="B34" s="62"/>
      <c r="C34" s="63"/>
      <c r="D34" s="63"/>
      <c r="E34" s="64"/>
      <c r="F34" s="12">
        <f>F35</f>
        <v>11917433.06</v>
      </c>
      <c r="G34" s="12">
        <f>G35</f>
        <v>5186310</v>
      </c>
      <c r="H34" s="13">
        <f>G34/F34*100</f>
        <v>43.51868371224566</v>
      </c>
      <c r="I34" s="12">
        <f>I35</f>
        <v>989039</v>
      </c>
      <c r="J34" s="12">
        <f>J35</f>
        <v>388042.6</v>
      </c>
      <c r="K34" s="13">
        <f>J34/I34*100</f>
        <v>39.23430724167601</v>
      </c>
      <c r="L34" s="12">
        <f>L35</f>
        <v>5574352.6</v>
      </c>
      <c r="M34" s="15">
        <f>L34/F34*100</f>
        <v>46.77477584254205</v>
      </c>
    </row>
    <row r="35" spans="1:13" s="26" customFormat="1" ht="23.25" customHeight="1">
      <c r="A35" s="65" t="s">
        <v>10</v>
      </c>
      <c r="B35" s="65"/>
      <c r="C35" s="65"/>
      <c r="D35" s="65"/>
      <c r="E35" s="65"/>
      <c r="F35" s="21">
        <f>F37+F38+F39+F40+F36</f>
        <v>11917433.06</v>
      </c>
      <c r="G35" s="21">
        <f>G37+G38+G39+G40+G36</f>
        <v>5186310</v>
      </c>
      <c r="H35" s="23">
        <f>G35/F35*100</f>
        <v>43.51868371224566</v>
      </c>
      <c r="I35" s="21">
        <f>I37+I38+I39+I40+I36</f>
        <v>989039</v>
      </c>
      <c r="J35" s="21">
        <f>J37+J38+J39+J40+J36</f>
        <v>388042.6</v>
      </c>
      <c r="K35" s="23">
        <f>J35/I35*100</f>
        <v>39.23430724167601</v>
      </c>
      <c r="L35" s="21">
        <f>L37+L38+L39+L40+L36</f>
        <v>5574352.6</v>
      </c>
      <c r="M35" s="54">
        <f>L35/F35*100</f>
        <v>46.77477584254205</v>
      </c>
    </row>
    <row r="36" spans="1:13" ht="23.25" customHeight="1">
      <c r="A36" s="37">
        <v>757</v>
      </c>
      <c r="B36" s="20">
        <v>75704</v>
      </c>
      <c r="C36" s="20" t="s">
        <v>60</v>
      </c>
      <c r="D36" s="37" t="s">
        <v>45</v>
      </c>
      <c r="E36" s="59" t="s">
        <v>61</v>
      </c>
      <c r="F36" s="11">
        <v>1520000</v>
      </c>
      <c r="G36" s="11">
        <v>0</v>
      </c>
      <c r="H36" s="13" t="s">
        <v>30</v>
      </c>
      <c r="I36" s="11">
        <v>80000</v>
      </c>
      <c r="J36" s="11">
        <v>0</v>
      </c>
      <c r="K36" s="14" t="s">
        <v>30</v>
      </c>
      <c r="L36" s="11">
        <v>0</v>
      </c>
      <c r="M36" s="15" t="s">
        <v>30</v>
      </c>
    </row>
    <row r="37" spans="1:13" ht="35.25" customHeight="1">
      <c r="A37" s="7">
        <v>757</v>
      </c>
      <c r="B37" s="7">
        <v>75704</v>
      </c>
      <c r="C37" s="8" t="s">
        <v>17</v>
      </c>
      <c r="D37" s="9" t="s">
        <v>45</v>
      </c>
      <c r="E37" s="58" t="s">
        <v>28</v>
      </c>
      <c r="F37" s="11">
        <v>2056425.66</v>
      </c>
      <c r="G37" s="11">
        <v>389074</v>
      </c>
      <c r="H37" s="14">
        <f>G37/F37*100</f>
        <v>18.919915636532178</v>
      </c>
      <c r="I37" s="11">
        <v>50700</v>
      </c>
      <c r="J37" s="11">
        <v>23754.54</v>
      </c>
      <c r="K37" s="14">
        <f>J37/I37*100</f>
        <v>46.85313609467456</v>
      </c>
      <c r="L37" s="11">
        <f>G37+J37</f>
        <v>412828.54</v>
      </c>
      <c r="M37" s="18">
        <f>L37/F37*100</f>
        <v>20.075052944048558</v>
      </c>
    </row>
    <row r="38" spans="1:13" ht="27.75" customHeight="1">
      <c r="A38" s="7">
        <v>757</v>
      </c>
      <c r="B38" s="7">
        <v>75704</v>
      </c>
      <c r="C38" s="8" t="s">
        <v>18</v>
      </c>
      <c r="D38" s="9" t="s">
        <v>45</v>
      </c>
      <c r="E38" s="58" t="s">
        <v>29</v>
      </c>
      <c r="F38" s="11">
        <v>8117500.4</v>
      </c>
      <c r="G38" s="11">
        <v>4797236</v>
      </c>
      <c r="H38" s="14">
        <f>G38/F38*100</f>
        <v>59.09745320123421</v>
      </c>
      <c r="I38" s="11">
        <v>714832</v>
      </c>
      <c r="J38" s="11">
        <v>364288.06</v>
      </c>
      <c r="K38" s="14">
        <f>J38/I38*100</f>
        <v>50.96135315710545</v>
      </c>
      <c r="L38" s="11">
        <f>G38+J38</f>
        <v>5161524.06</v>
      </c>
      <c r="M38" s="18">
        <f>L38/F38*100</f>
        <v>63.585140815022314</v>
      </c>
    </row>
    <row r="39" spans="1:13" ht="50.25" customHeight="1">
      <c r="A39" s="7">
        <v>757</v>
      </c>
      <c r="B39" s="7">
        <v>75704</v>
      </c>
      <c r="C39" s="8" t="s">
        <v>19</v>
      </c>
      <c r="D39" s="9" t="s">
        <v>45</v>
      </c>
      <c r="E39" s="58" t="s">
        <v>27</v>
      </c>
      <c r="F39" s="11">
        <v>34162</v>
      </c>
      <c r="G39" s="11">
        <v>0</v>
      </c>
      <c r="H39" s="14" t="s">
        <v>30</v>
      </c>
      <c r="I39" s="11">
        <v>14162</v>
      </c>
      <c r="J39" s="11">
        <v>0</v>
      </c>
      <c r="K39" s="14" t="s">
        <v>30</v>
      </c>
      <c r="L39" s="11">
        <f>G39+J39</f>
        <v>0</v>
      </c>
      <c r="M39" s="17" t="s">
        <v>30</v>
      </c>
    </row>
    <row r="40" spans="1:13" ht="34.5" customHeight="1">
      <c r="A40" s="7">
        <v>757</v>
      </c>
      <c r="B40" s="7">
        <v>75704</v>
      </c>
      <c r="C40" s="8" t="s">
        <v>20</v>
      </c>
      <c r="D40" s="9" t="s">
        <v>45</v>
      </c>
      <c r="E40" s="58" t="s">
        <v>27</v>
      </c>
      <c r="F40" s="11">
        <v>189345</v>
      </c>
      <c r="G40" s="11">
        <v>0</v>
      </c>
      <c r="H40" s="14" t="s">
        <v>30</v>
      </c>
      <c r="I40" s="11">
        <v>129345</v>
      </c>
      <c r="J40" s="11">
        <v>0</v>
      </c>
      <c r="K40" s="14" t="s">
        <v>30</v>
      </c>
      <c r="L40" s="11">
        <f>G40+J40</f>
        <v>0</v>
      </c>
      <c r="M40" s="17" t="s">
        <v>30</v>
      </c>
    </row>
  </sheetData>
  <sheetProtection password="CA6D" sheet="1" objects="1" scenarios="1" selectLockedCells="1" selectUnlockedCells="1"/>
  <mergeCells count="23">
    <mergeCell ref="G4:H4"/>
    <mergeCell ref="I4:K4"/>
    <mergeCell ref="A7:E7"/>
    <mergeCell ref="A8:E8"/>
    <mergeCell ref="A9:E9"/>
    <mergeCell ref="A11:E11"/>
    <mergeCell ref="A12:E12"/>
    <mergeCell ref="A13:E13"/>
    <mergeCell ref="A10:M10"/>
    <mergeCell ref="A14:E14"/>
    <mergeCell ref="A15:E15"/>
    <mergeCell ref="A16:E16"/>
    <mergeCell ref="A20:E20"/>
    <mergeCell ref="A21:E21"/>
    <mergeCell ref="A22:E22"/>
    <mergeCell ref="A23:E23"/>
    <mergeCell ref="A24:E24"/>
    <mergeCell ref="A34:E34"/>
    <mergeCell ref="A35:E35"/>
    <mergeCell ref="A25:E25"/>
    <mergeCell ref="A31:E31"/>
    <mergeCell ref="A32:E32"/>
    <mergeCell ref="A33:E33"/>
  </mergeCells>
  <printOptions/>
  <pageMargins left="0.16" right="0.15748031496062992" top="0.54" bottom="0.38" header="0.17" footer="0.14"/>
  <pageSetup horizontalDpi="600" verticalDpi="600" orientation="landscape" paperSize="9" r:id="rId1"/>
  <headerFooter alignWithMargins="0">
    <oddFooter>&amp;CStrona &amp;P z &amp;N</oddFooter>
  </headerFooter>
  <ignoredErrors>
    <ignoredError sqref="M34:M35 M13:M14 L37:L40 F31:G31 I31:J31 G16 M25 G11:G12 K8:K9 F14 L12 H28:H30 F23 F20:L20 L23:M23 L28:L31 I16:J16 L11:M11 M28:M30 M16:M19 L34 F34:G34 I34:J34 I11:J12 I7 G7 J23 M7 M8:M9 L17:L18" unlockedFormula="1"/>
    <ignoredError sqref="K34:K35 K37:K38 K25 K23 H23 H25 K17:K19 K16:L16 H16:H19 H11 K11 K7 H13:H14 K13:K14 H34:H35 H7:H9 M37:M38 H37:H38" formula="1" unlockedFormula="1"/>
    <ignoredError sqref="M37:M38" evalError="1" unlockedFormula="1"/>
    <ignoredError sqref="H37:H38" evalError="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2012-08-30T06:43:14Z</cp:lastPrinted>
  <dcterms:created xsi:type="dcterms:W3CDTF">2011-07-28T08:15:13Z</dcterms:created>
  <dcterms:modified xsi:type="dcterms:W3CDTF">2012-09-04T06:58:42Z</dcterms:modified>
  <cp:category/>
  <cp:version/>
  <cp:contentType/>
  <cp:contentStatus/>
</cp:coreProperties>
</file>