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1"/>
  </bookViews>
  <sheets>
    <sheet name="Arkusz1" sheetId="1" r:id="rId1"/>
    <sheet name="inwestycje 2008" sheetId="2" r:id="rId2"/>
    <sheet name="Arkusz2" sheetId="3" r:id="rId3"/>
    <sheet name="inwestycje 30.06.2008" sheetId="4" r:id="rId4"/>
  </sheets>
  <definedNames>
    <definedName name="_xlnm.Print_Area" localSheetId="1">'inwestycje 2008'!$A$1:$J$121</definedName>
    <definedName name="_xlnm.Print_Titles" localSheetId="1">'inwestycje 2008'!$3:$6</definedName>
    <definedName name="_xlnm.Print_Titles" localSheetId="3">'inwestycje 30.06.2008'!$3:$8</definedName>
  </definedNames>
  <calcPr fullCalcOnLoad="1"/>
</workbook>
</file>

<file path=xl/sharedStrings.xml><?xml version="1.0" encoding="utf-8"?>
<sst xmlns="http://schemas.openxmlformats.org/spreadsheetml/2006/main" count="1070" uniqueCount="265">
  <si>
    <t>Lp.</t>
  </si>
  <si>
    <t>Dział</t>
  </si>
  <si>
    <t>Rozdz.</t>
  </si>
  <si>
    <t>Nazwa zadania inwestycyjnego</t>
  </si>
  <si>
    <t>Plan</t>
  </si>
  <si>
    <t>wykonanie na 31.12.2007</t>
  </si>
  <si>
    <t>Koszty inwestycji rozpoczętych</t>
  </si>
  <si>
    <t>Planowany termin zakończenia inwestycji</t>
  </si>
  <si>
    <t>§</t>
  </si>
  <si>
    <t>Modernizacja wodociągu w Wójtowicach</t>
  </si>
  <si>
    <t>-</t>
  </si>
  <si>
    <t>Kładka w Długopolu Dolnym</t>
  </si>
  <si>
    <t>Kładka w Gorzanowie ul.Bystrzycka</t>
  </si>
  <si>
    <t>Droga w Gorzanowie ul.Nadrzeczna</t>
  </si>
  <si>
    <t>brak środków finansowych</t>
  </si>
  <si>
    <t>Most koło szkoły w Wilkanowie</t>
  </si>
  <si>
    <t>Wysypisko komunalne</t>
  </si>
  <si>
    <t>Zagospodarowanie Małego rynku</t>
  </si>
  <si>
    <t>Wykonanie koncepcji przebudowy wiaduktu -ul.Unia Lubelska w Bystrzycy kł.</t>
  </si>
  <si>
    <t>Odbudowa drogi gminnej w Gorzanowie</t>
  </si>
  <si>
    <t>wykonano</t>
  </si>
  <si>
    <t>Remont schodów ul.Krakowska Bystrzyca Kł.</t>
  </si>
  <si>
    <t>Razem</t>
  </si>
  <si>
    <t>Odbudowa drogi Stara Bystrzyca-Szklarka</t>
  </si>
  <si>
    <t>Razem:</t>
  </si>
  <si>
    <t>Droga w Szklarce</t>
  </si>
  <si>
    <t>Budowa dworca autobusowego  w Bystrzycy kł./koncepcja/</t>
  </si>
  <si>
    <t>Budowa studni głębinowej przy SP St.Waliszów</t>
  </si>
  <si>
    <t>Modernizacja kaplicy cmentarnej na Cmentarzu Komunalnym w Bystrzycy kł.</t>
  </si>
  <si>
    <t>w roku 2008 następny etap</t>
  </si>
  <si>
    <t>Przygotowanie terenu pod Wałbrzyską Podstrefę Ekonomiczną/ podkłady  geodezyjne dla celów projektowych/</t>
  </si>
  <si>
    <t xml:space="preserve">Termomodernizacja budynku UMiG </t>
  </si>
  <si>
    <t>wykonano I etap</t>
  </si>
  <si>
    <t>razem:</t>
  </si>
  <si>
    <t>zrealizowano</t>
  </si>
  <si>
    <t>Budowa ogrodzenia Gimnazjum w Wilkanowie</t>
  </si>
  <si>
    <t>Zakup 2 samochodów Ford przeznaczonych do dowozu uczniów do szkół</t>
  </si>
  <si>
    <t>Monitoring miasta</t>
  </si>
  <si>
    <t>Budowa oświetlenia drogowego ul.Bystrzycka w St.Bystrzycy/projekt/</t>
  </si>
  <si>
    <t>Oświetlenie Wyszki</t>
  </si>
  <si>
    <t>Oświetlenie Poręba</t>
  </si>
  <si>
    <t>Oświetlenie Mielnik</t>
  </si>
  <si>
    <t>Zasilanie w energie ul.Siemiradzkiego Bystrzyca Kł.</t>
  </si>
  <si>
    <t>w realizacji</t>
  </si>
  <si>
    <t>Budowa oświetlenia drogowego w Starej łomnicy</t>
  </si>
  <si>
    <t>Budowa zbiornika retencyjnego na rzece Pławna</t>
  </si>
  <si>
    <t>Odbudowa murów oprowych przy Pl.Szpitalnym 4 w Bystrzycy Kł.</t>
  </si>
  <si>
    <t>Razem;</t>
  </si>
  <si>
    <t>Zakup sprzętu nagłaśniającego dla MGOK w Bystrzycy Kł.</t>
  </si>
  <si>
    <t>Budowa kompleksu sportowego przy Gimnazjum w Wilkanowie</t>
  </si>
  <si>
    <t>Gazyfikacja Gorzanów</t>
  </si>
  <si>
    <t>Razem  realizacja UMiG:</t>
  </si>
  <si>
    <t>Dotacja dla MGOK na zakup agregatu prądotwórczego</t>
  </si>
  <si>
    <t>Odbudowa drogi w Topolicach dł.565 mb</t>
  </si>
  <si>
    <t>Odbudowa drogi Szczawina-Stara łomnica I etap</t>
  </si>
  <si>
    <t>Odbudowa kładki pieszej na rzece Nysa Kłodzka w Długopolu Dolnym dz.nr 108</t>
  </si>
  <si>
    <t>wykonano dokumentację</t>
  </si>
  <si>
    <t>Modernizacja ratusza w Bystrzycy Kł.-remont pomieszczeń budynku</t>
  </si>
  <si>
    <t>wykonano projekt aranżacji wnętrz, dokumentację kosztorysowa na roboty budowlane i instalację elektr.</t>
  </si>
  <si>
    <t>Budowa boiska wielofunkcyjnego sportowego przy SP Pławnica</t>
  </si>
  <si>
    <t>dokumentacja techniczna</t>
  </si>
  <si>
    <t>Rewitalizacja Pl.Wolnosci ,ul.Kościelna,ul.Rycerska</t>
  </si>
  <si>
    <t>aktualizacja map</t>
  </si>
  <si>
    <t>Koncepcja oczyszczalni w Międzygórzu</t>
  </si>
  <si>
    <t>Dotacja dla ZBK w tym:</t>
  </si>
  <si>
    <t>Szkoła Podstawowa Nr 1 w Bystrzycy kł.</t>
  </si>
  <si>
    <t>* remont sanitariatów</t>
  </si>
  <si>
    <t>* wymiana pieca c.o. w kotłowni</t>
  </si>
  <si>
    <t>Dotacja dla     Urzedu Marszałkowskiego na realizację projektu -&lt; Budowa Zintegrowanego Systemu Informatycznego dla Dolnego Śląska&gt;</t>
  </si>
  <si>
    <t>* wykonanie przyłącza energetycznego do ratusza</t>
  </si>
  <si>
    <t>* wymiana kotła c.o. Długopole Zdr.ul.Kościuszki 5</t>
  </si>
  <si>
    <t>* wymiana  schodów i drzwi ul.Srodkowa 4 Bystrzyca Kł.</t>
  </si>
  <si>
    <t>* wykonanie instalacji co. cw w  klubie Revers siłownia ul.Zamenhoffa 1</t>
  </si>
  <si>
    <t>Dotacja na modernizację remizy strażackiej w Bystrzycy Kł./wymiana 3 bram garażowych/</t>
  </si>
  <si>
    <t>Budowa systemu kanalizacji sanitarnej Długopole Zdrój- dokumentacja techniczna</t>
  </si>
  <si>
    <t>Budowa systemu kanalizacji sanitarnej Międzygórze- dokumentacja techniczna</t>
  </si>
  <si>
    <t>Bystrzyckie Centrum Kultury Fizycznej</t>
  </si>
  <si>
    <t>OGÓŁEM GMINA</t>
  </si>
  <si>
    <t>Oświetlenie ul.Zamenhoffa</t>
  </si>
  <si>
    <t>wydatek niewygasający     123 220</t>
  </si>
  <si>
    <t>wydatek niewygasający         149 816</t>
  </si>
  <si>
    <t>wydatek niewygasający          135 420 rozliczenie zadania I kwartał 2008</t>
  </si>
  <si>
    <t>Przebudowa Pierzei Północno-Zachodniej Plac Wolności w Bystrzycy kł.</t>
  </si>
  <si>
    <t>Odbudowa kładki dla pieszych przez rzekę Nysa  Kłodzka  ul.Floriańska w Bystrzycy kł.</t>
  </si>
  <si>
    <t>Odbudowa murów oporowych na ul.Starobystrzyckiej 11  w Bystrzycy Kł.</t>
  </si>
  <si>
    <t>* Montaż nagrzewnicy wodnej -dmuchawa Szkoła Muzyczna</t>
  </si>
  <si>
    <t>* modernizacja stadionu - renowacja murawy stadionu sportowego, wykonanie przyłącza wodociągowego stadionu</t>
  </si>
  <si>
    <t>w realizacji na 2008 r.</t>
  </si>
  <si>
    <t>wykonano montaż lampy</t>
  </si>
  <si>
    <t>realizacja w 2008 r.</t>
  </si>
  <si>
    <t>zadania zrealizowane</t>
  </si>
  <si>
    <t>zadanie zrealizowane</t>
  </si>
  <si>
    <t>Realizacja jednostki organizacyjne gminy:</t>
  </si>
  <si>
    <t>Wydatki</t>
  </si>
  <si>
    <t>w tym:</t>
  </si>
  <si>
    <t>finansowane z dotacji</t>
  </si>
  <si>
    <t>wykonanie na 30.06.2008</t>
  </si>
  <si>
    <t>Modernizacja parkingu przy UMiG Bystrzyca Kł.</t>
  </si>
  <si>
    <t>Zakup samochodu pożarniczego i motopompy dla OSP Wilkanów</t>
  </si>
  <si>
    <t>Modernizacja budynku dworca PKP w Bystrzycy kł.</t>
  </si>
  <si>
    <t>Zakup samochodu dla Straży Miejskiej w Bystrzycy Kł</t>
  </si>
  <si>
    <t>Budowa oświetlenia drogowego ul.Strażacka w Bystrzycy Kł i ul,Bystrzycka w Starej Bystrzycyy</t>
  </si>
  <si>
    <t>Budowa 1 punktu oświetlenia ul. Zgody w Bystrzycy Kł</t>
  </si>
  <si>
    <t>zadanie w realizacji   do 31.07.2008 r</t>
  </si>
  <si>
    <t>zadanie zrealizowano 10.07.2008</t>
  </si>
  <si>
    <t>zadanie w realizacji.Termin do  20.12.2008</t>
  </si>
  <si>
    <t>zadanie w realizacji do 30.08.2008</t>
  </si>
  <si>
    <t>termin realizacji do 28.11.2008</t>
  </si>
  <si>
    <t>Budowa oświetlenia drogowego w Starej Bystrzycy 30 pkt/ dokumentacja/</t>
  </si>
  <si>
    <t>termin realizacji 28.11.2008</t>
  </si>
  <si>
    <t>termin realizacji do 30.12.2008</t>
  </si>
  <si>
    <t>termin realizacji do 30.11.2008</t>
  </si>
  <si>
    <t>Budowa kompleksu sportowego oraz budynku sanitarno-szatniowego &lt;Moje boisko Orlik 2012&gt;</t>
  </si>
  <si>
    <t>termin realizacji do30.11.2008</t>
  </si>
  <si>
    <t>termin realizacji 29.08.2008</t>
  </si>
  <si>
    <t>Adaptacja lokalu Mały Rynek 2 na potrzeby Informacji Turystycznej</t>
  </si>
  <si>
    <t>Zakup działki w Starej Łomnicy</t>
  </si>
  <si>
    <t xml:space="preserve">Rozbudowa monitoringu budynku UMiG </t>
  </si>
  <si>
    <t>Zakup komputerów dla UMiG Bystrzyca Kł,.</t>
  </si>
  <si>
    <t>Zakup autobusu do przewozu dzieci</t>
  </si>
  <si>
    <t>termin realizacji do 30.12.2009</t>
  </si>
  <si>
    <t>Budowa kanalizacji sanitarnej Pławnica-Idzików/ dokumentacja/</t>
  </si>
  <si>
    <t>Budowa kanalizacji sanitarnej w St. I N. Waliszowie/ dokumentacja/</t>
  </si>
  <si>
    <t>Budowa kanalizacji sanitarnej w St. I N.łomnicy/ dokumentacja/</t>
  </si>
  <si>
    <t>Opracowanie dokumentacji studium wykonalności na gospodarkę ściekową</t>
  </si>
  <si>
    <t>Licencja na zakup programu elektroniczny obieg dokumentów dla UMiG bystrzyca Kł.</t>
  </si>
  <si>
    <t>Zakup samochodu pożarniczego dla OSP St.Waliszów</t>
  </si>
  <si>
    <t>Budowa garażu na samochód pożarniczy OSP St.Waliszów</t>
  </si>
  <si>
    <t>Rezerwa celowa na zadania inwestycyjne</t>
  </si>
  <si>
    <t>* remont elewacji budynku po Gimnazjum Nr 1 ul.W.Polskiego</t>
  </si>
  <si>
    <t>* remont pieca c.o. w budynku po Gimnazjum Nr 1</t>
  </si>
  <si>
    <t xml:space="preserve">* zakup samochodu </t>
  </si>
  <si>
    <t>Szkoła Podstawowa Nr 1 w Bystrzycy  Kłodzkiej</t>
  </si>
  <si>
    <t xml:space="preserve">* modernizacja sanitariatów </t>
  </si>
  <si>
    <t>Szkoła Podstawowa Nr 2 w Bystrzycy  Kłodzkiej</t>
  </si>
  <si>
    <t>Szkoła Podstawowa w Pławnicy</t>
  </si>
  <si>
    <t>* wymiana okien</t>
  </si>
  <si>
    <t>Szkoła Podstawowa w Starej Łomnicy</t>
  </si>
  <si>
    <t>Szkoła Podstawowa w Gorzanowie</t>
  </si>
  <si>
    <t>* wymiana pieca c.o.</t>
  </si>
  <si>
    <t>Przedszkole Nr 2 w Bystrzycy Kłodzkiej</t>
  </si>
  <si>
    <t>* zakup i wymiana pieca c.o. oraz instalcji elektrycznej</t>
  </si>
  <si>
    <t>Ośrodek Pomocy Społecznej /OPS/ w Bystrzycy Kł./</t>
  </si>
  <si>
    <t>* remont dachu budynku OPS w Bystrzycy Kłodzkiej</t>
  </si>
  <si>
    <t>* wymiana palników w piecach c.o. z oleju na gaz w budynku OPS</t>
  </si>
  <si>
    <t>* zakup samochodu BUS dla OPS</t>
  </si>
  <si>
    <t>Wniesienie kapitału zakładowego do spółki ZWiK</t>
  </si>
  <si>
    <t>Zakład Wodociągów i kanalizacji w Bystrzycy Kłodzkiej</t>
  </si>
  <si>
    <t>* budowa sieci wodociągowej Gorzanów-Szklarka</t>
  </si>
  <si>
    <t>* budowa sieci wodociągowej Gorzanów-St.Łomnica</t>
  </si>
  <si>
    <t>* modernizacja ujecia wody:uzdatnianie,dezynfekcja</t>
  </si>
  <si>
    <t>* separator piasku z kanalizacją deszczową z terenu ulic Lotników i Odrowąża</t>
  </si>
  <si>
    <t>* zakup urządzenia do ciśnienia ul.Lotników Bystrzyca Kł</t>
  </si>
  <si>
    <t>* wymiana rur wodociągowych azbestowo-cementowych w Długopolu Zdr</t>
  </si>
  <si>
    <t>* zakup płyty wibracyjnej do utwardzania terenu</t>
  </si>
  <si>
    <t>* opracowanie dokumentacji na budowę wodociągu w Starkówku</t>
  </si>
  <si>
    <t>* zakup koparki</t>
  </si>
  <si>
    <t>* zakup aparatu do poboru wody</t>
  </si>
  <si>
    <t>* separator piasku z kanalizacją deszczową z terenu Osiedla Szkolnego</t>
  </si>
  <si>
    <t>Miejsko Gminny Ośrodek Kultury w Bystrzycy kł.</t>
  </si>
  <si>
    <t>* remont świetlicy i wiercenie studni w Pławnicy</t>
  </si>
  <si>
    <t>* budowa studni dla WOK oraz podłączenie wody do SP Wilkanów</t>
  </si>
  <si>
    <t>* remont dachu na WDK w N.Waliszowie/azbest/</t>
  </si>
  <si>
    <t>* remont dachu w Swietlicy w Ponikwie</t>
  </si>
  <si>
    <t>* remont elewacji WDK w Pławnicy</t>
  </si>
  <si>
    <t>* budowa przyłącza energetycznego i 2 punktów świetlnych na boisku w St. Łomnicy</t>
  </si>
  <si>
    <t>* budowa przyłącza energetycznego i 1 punktu świetlnych na boisku w Idzikowie</t>
  </si>
  <si>
    <t>* modernizacja  budynku socjalnego przy kortach tenisowych w Bystrzycy Kł.</t>
  </si>
  <si>
    <t>* modernizacja węzła sanitarnego w budynku BCKF</t>
  </si>
  <si>
    <t>* narciarskie trasy biegowe</t>
  </si>
  <si>
    <t>Bystrzyckie Centrum Kultury Fizycznej w Bystrzycy Kł.</t>
  </si>
  <si>
    <t>termin realizacji 08/2008</t>
  </si>
  <si>
    <t>termin realizacji 11/2008</t>
  </si>
  <si>
    <t>termin realizacji 31.08.2008</t>
  </si>
  <si>
    <t>7</t>
  </si>
  <si>
    <t>8</t>
  </si>
  <si>
    <t>9</t>
  </si>
  <si>
    <t>Realizacja zadań inwestycyjnych  w I półroczu 2008 r.</t>
  </si>
  <si>
    <t>termin realizacji 30.08.2008</t>
  </si>
  <si>
    <t>termin realizacji do 31.07.2008</t>
  </si>
  <si>
    <t>RAZEM REALIZACJA UMIG</t>
  </si>
  <si>
    <t>RAZEM REALIZACJA JEDNOSTKI ORGANIZACYJNE GMINY</t>
  </si>
  <si>
    <t>termin realizacji 30.09.2008</t>
  </si>
  <si>
    <t>termin zakończenia 2009</t>
  </si>
  <si>
    <t>termin zakończenia III kw/2008</t>
  </si>
  <si>
    <t>termin zakończenia 12/2008</t>
  </si>
  <si>
    <t>10</t>
  </si>
  <si>
    <t>rezygnacja z zakupu</t>
  </si>
  <si>
    <t>Modernizacja kaplicy cmentarnej i remont ogrodzenia na Cmentarzu Komunalnym w Bystrzycy Kł.</t>
  </si>
  <si>
    <t>termin zakończenia  31.12.2008</t>
  </si>
  <si>
    <t>* podłączenie 5 budynków przy ul.Nadbrzeżnej do kolektora oczyszczalni ścieków</t>
  </si>
  <si>
    <t xml:space="preserve"> zakończenie 07/2008</t>
  </si>
  <si>
    <t>realizacja w 2008 r.zadanie powodziowe</t>
  </si>
  <si>
    <t>Wydatki  w tym:</t>
  </si>
  <si>
    <t xml:space="preserve">Przebudowa drogi transportu rolnego Szczawina-Stara Łomnica </t>
  </si>
  <si>
    <t>31.03.2009</t>
  </si>
  <si>
    <t>tremin realizacji 12/2008</t>
  </si>
  <si>
    <t>wydatek niewygasający     123 220 termin realizacji  12/2008</t>
  </si>
  <si>
    <t>wydatek niewygasający         149 816 termin realizacji 12/2008</t>
  </si>
  <si>
    <t>termin realizacji 12/2008</t>
  </si>
  <si>
    <t>Budowa oświetlenia drogowego w Nowym Waliszowie/ dokumentacja/</t>
  </si>
  <si>
    <t>Budowa oświetlenia drogowego w Międzygórzu/ dokumentacja/</t>
  </si>
  <si>
    <t>termin zakończenia 30.08.2008 r.</t>
  </si>
  <si>
    <t>30.08.2008 r</t>
  </si>
  <si>
    <t>30.11.2008 r</t>
  </si>
  <si>
    <t>30.09.2008 r</t>
  </si>
  <si>
    <t>Realizacja zadań inwestycyjnych  za   2008 r.</t>
  </si>
  <si>
    <t>wykonanie na 31.12.2008</t>
  </si>
  <si>
    <t>Realizacja zadań inwestycyjnych  w 2008 r.</t>
  </si>
  <si>
    <t>Termomodernizacja budynku UMiG - wymiana okien</t>
  </si>
  <si>
    <t>Licencja na zakup programu elektroniczny obieg dokumentów  INTRADOK dla UMiG Bystrzyca Kł.</t>
  </si>
  <si>
    <t>Zakup pieca c.o. do OSP Zabłocie</t>
  </si>
  <si>
    <t>Modernizacja budynku dworca PKP w Bystrzycy kł.na potrzeby Straży Miejskiej</t>
  </si>
  <si>
    <t>Szkoła Podstawowa w Wilkanowie</t>
  </si>
  <si>
    <t>* zakup i wymiana pieca c.o. oraz instalcji elektrycznej ul.Mickiewicza 10</t>
  </si>
  <si>
    <r>
      <t xml:space="preserve">* </t>
    </r>
    <r>
      <rPr>
        <sz val="10"/>
        <rFont val="Arial"/>
        <family val="2"/>
      </rPr>
      <t>remont dachu ul.W.Polskiego</t>
    </r>
  </si>
  <si>
    <t>* zakup samochodu BUS dla OPS / 80% ze środków PFRON/</t>
  </si>
  <si>
    <t>* zakup samochodu dostawczego dla OPS</t>
  </si>
  <si>
    <t>* zakup samochodu ZWIK</t>
  </si>
  <si>
    <t xml:space="preserve">Budowa studni w Starkówku </t>
  </si>
  <si>
    <t>wydatek niewygasający 45.000</t>
  </si>
  <si>
    <t>Przebudowa oświetlenia ul. Ludowa Bystrzyca Kł.</t>
  </si>
  <si>
    <t>Monitoring miasta- Pl.Wolnosci i ul.Okrzei</t>
  </si>
  <si>
    <t>wydatek niewygasający 56.000</t>
  </si>
  <si>
    <t>wydatek niewygasający 60.583</t>
  </si>
  <si>
    <t xml:space="preserve">* narciarskie trasy biegowe- program wspólpracy transgranicznej-zakup skutera snieżnego Yamaha </t>
  </si>
  <si>
    <t>wydatek niewygasający 15.476</t>
  </si>
  <si>
    <t>wydatek niewygasający 103.079</t>
  </si>
  <si>
    <t>wydatek niewygasający 7.158</t>
  </si>
  <si>
    <t>wydatek niewygasający 9.267</t>
  </si>
  <si>
    <t>Zakup  pieca co w SP Gorzanów</t>
  </si>
  <si>
    <t>Przebudowa drogi transportu rolnego Szczawina-Stara Łomnica dł. 2,6 km szer.3,5 m</t>
  </si>
  <si>
    <t>wydatek niewygasający 590.000 wykonano montaż stolarki okiennej , parapetów, dokumentację kosztorysowa na roboty budowlane i instalację elektr.</t>
  </si>
  <si>
    <t>wykonano dokumentacje kosztorysową wraz z projektem budowlano-wykonawczym</t>
  </si>
  <si>
    <t>Opracowanie dokumentacji studium wykonalności na gospodarkę wodno -ściekową aglomeracji Bystrzyca Kłodzka</t>
  </si>
  <si>
    <t>wydatek niewygasający 65.110 termin wykonania 08.05.2009 r.</t>
  </si>
  <si>
    <t>wydatek niewygasający    149 816   termin wykonania 30.04.2009</t>
  </si>
  <si>
    <t>wydatek niewygasający     123 220 termin wykonania   15.04.2009 r.</t>
  </si>
  <si>
    <t>Odbudowa murów oprowych przy Pl.Szpitalnym 4 w Bystrzycy Kł. dł. 12,2 mb</t>
  </si>
  <si>
    <t>Odbudowa murów oporowych na ul.Starobystrzyckiej 11  w Bystrzycy Kł.dł.20,3 mb</t>
  </si>
  <si>
    <t xml:space="preserve">wydatek niewygasający 967.267 </t>
  </si>
  <si>
    <t>Adaptacja lokalu Mały Rynek 2 na potrzeby Informacji Turystycznej- zakupy komputera, tablicy informacyjnej</t>
  </si>
  <si>
    <t>Remont kaplicy cmentarnej i wymiana ogrodzenia na Cmentarzu Komunalnym w Bystrzycy Kł. ul.1 maja dł 254 mb</t>
  </si>
  <si>
    <t>wykonano ogrodzenie</t>
  </si>
  <si>
    <t>* zakup komputerów</t>
  </si>
  <si>
    <t xml:space="preserve">Modernizacja parkingu przy UMiG Bystrzyca Kł.- </t>
  </si>
  <si>
    <t>RAZEM    REALIZACJA    UMIG</t>
  </si>
  <si>
    <t>RAZEM   REALIZACJA   JEDNOSTKI ORGANIZACYJNE GMINY</t>
  </si>
  <si>
    <t>OGÓŁEM</t>
  </si>
  <si>
    <t>Budowa oświetlenia drogowego ul.Strażacka w Bystrzycy Kł i ul,Bystrzycka w Starej Bystrzycy</t>
  </si>
  <si>
    <t xml:space="preserve">SO-zakup samochodu pożarniczego i motopompy dla OSP Wilkanów w ramach projektu &lt;Modernizacja integrowanego systemu Orlickich i Bystrzyckich Gór/zakup projektu/      </t>
  </si>
  <si>
    <t>* remont dachu w Świetlicy w Ponikwie</t>
  </si>
  <si>
    <t>* dokumentacja :separator piasku z kanalizacją deszczową Oś.Szkolne i Kolorowe w Bystrzycy kł.</t>
  </si>
  <si>
    <t>* dokumentacja :separator piasku z kanalizacją deszczową ul.lotników i Odrowąża w Bystrzycy kł.</t>
  </si>
  <si>
    <t xml:space="preserve">w trakcie realizacji </t>
  </si>
  <si>
    <t>*modernizacja  wodociagu Długopole Zdr-wymiana rur azbestowo-cementowych / zlecono wykonanie map ,podpisano umowę na wykonanie dokumentacji projektowej/</t>
  </si>
  <si>
    <t>*budowa sieci wodociagowej Gorzanów-Stara Łomnica / zlecono wykonanie map i aneksowano umowę na wykonanie dokumentacji projektowej/</t>
  </si>
  <si>
    <t>*budowa sieci wodociagowej Gorzanów-Szklarka/ przeprowadzono procedure przetargową w celu wyłonienia wykonawcy/</t>
  </si>
  <si>
    <t>* na zadania statutowe</t>
  </si>
  <si>
    <t>* modernizacja ujęć wody - uzdatnianie, dezynfekcja i monitoring</t>
  </si>
  <si>
    <t>Wniesienie kapitału zakładowego do spółki ZWiK w tym na:</t>
  </si>
  <si>
    <t>11000 darowizna od partnera Holenderskiego</t>
  </si>
  <si>
    <t>finansowane z dotacji i innych źródeł</t>
  </si>
  <si>
    <t>załącznik nr 5</t>
  </si>
  <si>
    <t>*  w ramach zwiększonego kapitału realizowane będą zadania -uporządkowanie gospodarki ściekowej  ul.Leńskiego,1 Sierpnia, Zamenhoffa,Asnyka ,Długopole Dolne / zadania te są na etapie prrzygotowania map do celów projektowych/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</si>
</sst>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2" borderId="4" xfId="0" applyFont="1" applyFill="1" applyBorder="1" applyAlignment="1">
      <alignment horizontal="center" vertical="justify" wrapText="1"/>
    </xf>
    <xf numFmtId="0" fontId="4" fillId="2" borderId="5" xfId="0" applyFont="1" applyFill="1" applyBorder="1" applyAlignment="1">
      <alignment horizontal="center" vertical="justify" wrapText="1"/>
    </xf>
    <xf numFmtId="0" fontId="0" fillId="0" borderId="6" xfId="0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6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6" xfId="0" applyBorder="1" applyAlignment="1">
      <alignment/>
    </xf>
    <xf numFmtId="4" fontId="0" fillId="0" borderId="6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/>
    </xf>
    <xf numFmtId="4" fontId="0" fillId="0" borderId="14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0" fontId="0" fillId="0" borderId="6" xfId="0" applyNumberFormat="1" applyBorder="1" applyAlignment="1">
      <alignment wrapText="1"/>
    </xf>
    <xf numFmtId="0" fontId="0" fillId="0" borderId="17" xfId="0" applyBorder="1" applyAlignment="1">
      <alignment/>
    </xf>
    <xf numFmtId="4" fontId="0" fillId="0" borderId="3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4" fontId="0" fillId="0" borderId="1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16" xfId="0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0" fillId="0" borderId="8" xfId="0" applyFont="1" applyBorder="1" applyAlignment="1">
      <alignment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4" fontId="7" fillId="0" borderId="1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6" fillId="0" borderId="8" xfId="0" applyFont="1" applyBorder="1" applyAlignment="1">
      <alignment/>
    </xf>
    <xf numFmtId="0" fontId="7" fillId="0" borderId="8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2" fontId="0" fillId="0" borderId="7" xfId="0" applyNumberFormat="1" applyBorder="1" applyAlignment="1">
      <alignment wrapText="1"/>
    </xf>
    <xf numFmtId="4" fontId="0" fillId="0" borderId="7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wrapText="1"/>
    </xf>
    <xf numFmtId="4" fontId="0" fillId="0" borderId="5" xfId="0" applyNumberFormat="1" applyBorder="1" applyAlignment="1">
      <alignment horizontal="center" wrapText="1"/>
    </xf>
    <xf numFmtId="4" fontId="0" fillId="0" borderId="6" xfId="0" applyNumberForma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wrapText="1"/>
    </xf>
    <xf numFmtId="4" fontId="2" fillId="0" borderId="1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0" fillId="0" borderId="7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1" fillId="0" borderId="12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/>
    </xf>
    <xf numFmtId="0" fontId="2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0" fillId="0" borderId="4" xfId="0" applyBorder="1" applyAlignment="1">
      <alignment/>
    </xf>
    <xf numFmtId="0" fontId="6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5" xfId="0" applyFont="1" applyBorder="1" applyAlignment="1">
      <alignment/>
    </xf>
    <xf numFmtId="49" fontId="6" fillId="0" borderId="8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justify" wrapText="1"/>
    </xf>
    <xf numFmtId="0" fontId="4" fillId="2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wrapText="1"/>
    </xf>
    <xf numFmtId="0" fontId="1" fillId="0" borderId="12" xfId="0" applyFont="1" applyBorder="1" applyAlignment="1">
      <alignment wrapText="1"/>
    </xf>
    <xf numFmtId="4" fontId="3" fillId="0" borderId="22" xfId="0" applyNumberFormat="1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4" fillId="2" borderId="4" xfId="0" applyNumberFormat="1" applyFont="1" applyFill="1" applyBorder="1" applyAlignment="1">
      <alignment horizontal="center" vertical="justify" wrapText="1"/>
    </xf>
    <xf numFmtId="4" fontId="4" fillId="2" borderId="7" xfId="0" applyNumberFormat="1" applyFont="1" applyFill="1" applyBorder="1" applyAlignment="1">
      <alignment horizontal="center" vertical="justify" wrapText="1"/>
    </xf>
    <xf numFmtId="4" fontId="4" fillId="2" borderId="5" xfId="0" applyNumberFormat="1" applyFont="1" applyFill="1" applyBorder="1" applyAlignment="1">
      <alignment horizontal="center" vertical="justify" wrapText="1"/>
    </xf>
    <xf numFmtId="4" fontId="4" fillId="2" borderId="19" xfId="0" applyNumberFormat="1" applyFont="1" applyFill="1" applyBorder="1" applyAlignment="1">
      <alignment horizontal="center" vertical="distributed" wrapText="1"/>
    </xf>
    <xf numFmtId="4" fontId="4" fillId="2" borderId="12" xfId="0" applyNumberFormat="1" applyFont="1" applyFill="1" applyBorder="1" applyAlignment="1">
      <alignment horizontal="center" vertical="distributed" wrapText="1"/>
    </xf>
    <xf numFmtId="4" fontId="4" fillId="2" borderId="13" xfId="0" applyNumberFormat="1" applyFont="1" applyFill="1" applyBorder="1" applyAlignment="1">
      <alignment horizontal="center" vertical="distributed" wrapText="1"/>
    </xf>
    <xf numFmtId="4" fontId="0" fillId="0" borderId="21" xfId="0" applyNumberFormat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4" fontId="2" fillId="0" borderId="8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8" xfId="0" applyFont="1" applyBorder="1" applyAlignment="1">
      <alignment/>
    </xf>
    <xf numFmtId="0" fontId="8" fillId="0" borderId="8" xfId="0" applyFont="1" applyBorder="1" applyAlignment="1">
      <alignment wrapText="1"/>
    </xf>
    <xf numFmtId="4" fontId="0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0" fillId="0" borderId="4" xfId="0" applyNumberFormat="1" applyBorder="1" applyAlignment="1">
      <alignment horizontal="center"/>
    </xf>
    <xf numFmtId="0" fontId="0" fillId="0" borderId="25" xfId="0" applyBorder="1" applyAlignment="1">
      <alignment/>
    </xf>
    <xf numFmtId="0" fontId="7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0" fontId="0" fillId="0" borderId="22" xfId="0" applyBorder="1" applyAlignment="1">
      <alignment/>
    </xf>
    <xf numFmtId="2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/>
    </xf>
    <xf numFmtId="4" fontId="2" fillId="0" borderId="7" xfId="0" applyNumberFormat="1" applyFont="1" applyBorder="1" applyAlignment="1">
      <alignment/>
    </xf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0" fillId="0" borderId="7" xfId="0" applyFont="1" applyBorder="1" applyAlignment="1">
      <alignment wrapText="1"/>
    </xf>
    <xf numFmtId="4" fontId="0" fillId="0" borderId="7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2" fillId="0" borderId="7" xfId="0" applyFont="1" applyBorder="1" applyAlignment="1">
      <alignment wrapText="1"/>
    </xf>
    <xf numFmtId="2" fontId="2" fillId="0" borderId="8" xfId="0" applyNumberFormat="1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7" fillId="0" borderId="5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6" fillId="0" borderId="1" xfId="0" applyFont="1" applyBorder="1" applyAlignment="1">
      <alignment horizontal="center" wrapText="1"/>
    </xf>
    <xf numFmtId="4" fontId="6" fillId="0" borderId="1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0" fillId="0" borderId="4" xfId="0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0" borderId="4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4" fontId="0" fillId="0" borderId="5" xfId="0" applyNumberForma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4" fontId="0" fillId="0" borderId="1" xfId="0" applyNumberFormat="1" applyBorder="1" applyAlignment="1">
      <alignment horizontal="center" wrapText="1"/>
    </xf>
    <xf numFmtId="0" fontId="1" fillId="0" borderId="8" xfId="0" applyFont="1" applyBorder="1" applyAlignment="1">
      <alignment wrapText="1"/>
    </xf>
    <xf numFmtId="4" fontId="0" fillId="0" borderId="8" xfId="0" applyNumberFormat="1" applyBorder="1" applyAlignment="1">
      <alignment/>
    </xf>
    <xf numFmtId="0" fontId="1" fillId="0" borderId="7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6" xfId="0" applyFont="1" applyBorder="1" applyAlignment="1">
      <alignment horizontal="center"/>
    </xf>
    <xf numFmtId="4" fontId="6" fillId="0" borderId="26" xfId="0" applyNumberFormat="1" applyFont="1" applyBorder="1" applyAlignment="1">
      <alignment/>
    </xf>
    <xf numFmtId="4" fontId="2" fillId="0" borderId="22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" fontId="6" fillId="0" borderId="22" xfId="0" applyNumberFormat="1" applyFont="1" applyBorder="1" applyAlignment="1">
      <alignment/>
    </xf>
    <xf numFmtId="49" fontId="6" fillId="0" borderId="1" xfId="0" applyNumberFormat="1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/>
    </xf>
    <xf numFmtId="2" fontId="0" fillId="0" borderId="22" xfId="0" applyNumberFormat="1" applyBorder="1" applyAlignment="1">
      <alignment wrapText="1"/>
    </xf>
    <xf numFmtId="4" fontId="0" fillId="0" borderId="22" xfId="0" applyNumberFormat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4" fontId="0" fillId="0" borderId="1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1" fillId="0" borderId="8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wrapText="1"/>
    </xf>
    <xf numFmtId="4" fontId="0" fillId="0" borderId="5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wrapText="1"/>
    </xf>
    <xf numFmtId="4" fontId="0" fillId="0" borderId="15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8" xfId="0" applyFill="1" applyBorder="1" applyAlignment="1">
      <alignment horizontal="center" wrapText="1"/>
    </xf>
    <xf numFmtId="0" fontId="1" fillId="0" borderId="8" xfId="0" applyFont="1" applyBorder="1" applyAlignment="1">
      <alignment/>
    </xf>
    <xf numFmtId="2" fontId="2" fillId="0" borderId="13" xfId="0" applyNumberFormat="1" applyFont="1" applyBorder="1" applyAlignment="1">
      <alignment wrapText="1"/>
    </xf>
    <xf numFmtId="4" fontId="7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 wrapText="1"/>
    </xf>
    <xf numFmtId="4" fontId="0" fillId="0" borderId="8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4" fontId="0" fillId="0" borderId="0" xfId="0" applyNumberFormat="1" applyBorder="1" applyAlignment="1">
      <alignment/>
    </xf>
    <xf numFmtId="0" fontId="9" fillId="0" borderId="8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49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4" fontId="6" fillId="0" borderId="8" xfId="0" applyNumberFormat="1" applyFont="1" applyBorder="1" applyAlignment="1">
      <alignment/>
    </xf>
    <xf numFmtId="0" fontId="10" fillId="0" borderId="8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13" xfId="0" applyFont="1" applyBorder="1" applyAlignment="1">
      <alignment wrapText="1"/>
    </xf>
    <xf numFmtId="0" fontId="7" fillId="0" borderId="29" xfId="0" applyFont="1" applyBorder="1" applyAlignment="1">
      <alignment/>
    </xf>
    <xf numFmtId="0" fontId="1" fillId="0" borderId="5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vertical="center" wrapText="1"/>
    </xf>
    <xf numFmtId="4" fontId="0" fillId="0" borderId="1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4" fontId="0" fillId="0" borderId="5" xfId="0" applyNumberForma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justify" wrapText="1"/>
    </xf>
    <xf numFmtId="0" fontId="0" fillId="0" borderId="8" xfId="0" applyBorder="1" applyAlignment="1">
      <alignment horizontal="center" wrapText="1"/>
    </xf>
    <xf numFmtId="0" fontId="4" fillId="2" borderId="3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wrapText="1"/>
    </xf>
    <xf numFmtId="4" fontId="2" fillId="2" borderId="4" xfId="0" applyNumberFormat="1" applyFont="1" applyFill="1" applyBorder="1" applyAlignment="1">
      <alignment horizontal="center" wrapText="1"/>
    </xf>
    <xf numFmtId="4" fontId="0" fillId="0" borderId="7" xfId="0" applyNumberFormat="1" applyBorder="1" applyAlignment="1">
      <alignment horizontal="center" wrapText="1"/>
    </xf>
    <xf numFmtId="4" fontId="12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justify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 applyAlignment="1">
      <alignment/>
    </xf>
    <xf numFmtId="0" fontId="0" fillId="0" borderId="0" xfId="0" applyFill="1" applyAlignment="1">
      <alignment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justify" wrapText="1"/>
    </xf>
    <xf numFmtId="4" fontId="2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3" fontId="0" fillId="0" borderId="31" xfId="15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0" fillId="0" borderId="7" xfId="0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2" fontId="0" fillId="0" borderId="8" xfId="0" applyNumberFormat="1" applyBorder="1" applyAlignment="1">
      <alignment vertical="center" wrapText="1"/>
    </xf>
    <xf numFmtId="2" fontId="0" fillId="0" borderId="13" xfId="0" applyNumberFormat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8" xfId="0" applyNumberFormat="1" applyFont="1" applyBorder="1" applyAlignment="1">
      <alignment vertical="center" wrapText="1"/>
    </xf>
    <xf numFmtId="2" fontId="0" fillId="0" borderId="19" xfId="0" applyNumberFormat="1" applyBorder="1" applyAlignment="1">
      <alignment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5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6" fillId="0" borderId="26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7" xfId="0" applyNumberFormat="1" applyFon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horizontal="center" vertical="center"/>
    </xf>
    <xf numFmtId="4" fontId="7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7" fillId="0" borderId="4" xfId="0" applyNumberFormat="1" applyFont="1" applyBorder="1" applyAlignment="1">
      <alignment horizontal="center" vertical="center"/>
    </xf>
    <xf numFmtId="4" fontId="11" fillId="0" borderId="7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A1">
      <selection activeCell="E7" sqref="E7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7.57421875" style="0" customWidth="1"/>
    <col min="4" max="4" width="6.00390625" style="0" customWidth="1"/>
    <col min="5" max="5" width="44.140625" style="0" customWidth="1"/>
    <col min="6" max="6" width="11.7109375" style="0" customWidth="1"/>
    <col min="7" max="7" width="12.140625" style="0" customWidth="1"/>
    <col min="8" max="8" width="13.28125" style="0" customWidth="1"/>
    <col min="9" max="9" width="10.140625" style="0" customWidth="1"/>
    <col min="10" max="10" width="13.140625" style="0" customWidth="1"/>
    <col min="11" max="11" width="0" style="0" hidden="1" customWidth="1"/>
  </cols>
  <sheetData>
    <row r="1" spans="1:11" ht="12.75">
      <c r="A1" s="335" t="s">
        <v>0</v>
      </c>
      <c r="B1" s="335" t="s">
        <v>1</v>
      </c>
      <c r="C1" s="335" t="s">
        <v>2</v>
      </c>
      <c r="D1" s="335" t="s">
        <v>8</v>
      </c>
      <c r="E1" s="324" t="s">
        <v>3</v>
      </c>
      <c r="F1" s="325" t="s">
        <v>93</v>
      </c>
      <c r="G1" s="326"/>
      <c r="H1" s="138" t="s">
        <v>94</v>
      </c>
      <c r="I1" s="138"/>
      <c r="J1" s="327" t="s">
        <v>7</v>
      </c>
      <c r="K1" s="328"/>
    </row>
    <row r="2" spans="1:11" ht="12.75">
      <c r="A2" s="335"/>
      <c r="B2" s="335"/>
      <c r="C2" s="335"/>
      <c r="D2" s="335"/>
      <c r="E2" s="324"/>
      <c r="F2" s="12"/>
      <c r="G2" s="9"/>
      <c r="H2" s="333" t="s">
        <v>95</v>
      </c>
      <c r="I2" s="139"/>
      <c r="J2" s="329"/>
      <c r="K2" s="330"/>
    </row>
    <row r="3" spans="1:11" ht="51">
      <c r="A3" s="335"/>
      <c r="B3" s="335"/>
      <c r="C3" s="335"/>
      <c r="D3" s="335"/>
      <c r="E3" s="324"/>
      <c r="F3" s="13" t="s">
        <v>4</v>
      </c>
      <c r="G3" s="145" t="s">
        <v>5</v>
      </c>
      <c r="H3" s="334"/>
      <c r="I3" s="140" t="s">
        <v>6</v>
      </c>
      <c r="J3" s="329"/>
      <c r="K3" s="330"/>
    </row>
    <row r="4" spans="1:11" ht="12.75">
      <c r="A4" s="335"/>
      <c r="B4" s="335"/>
      <c r="C4" s="335"/>
      <c r="D4" s="335"/>
      <c r="E4" s="324"/>
      <c r="F4" s="142"/>
      <c r="G4" s="10"/>
      <c r="H4" s="143"/>
      <c r="I4" s="141"/>
      <c r="J4" s="329"/>
      <c r="K4" s="330"/>
    </row>
    <row r="5" spans="1:11" ht="12.75">
      <c r="A5" s="335"/>
      <c r="B5" s="335"/>
      <c r="C5" s="335"/>
      <c r="D5" s="335"/>
      <c r="E5" s="324"/>
      <c r="F5" s="146"/>
      <c r="G5" s="145"/>
      <c r="H5" s="147"/>
      <c r="I5" s="141"/>
      <c r="J5" s="331"/>
      <c r="K5" s="332"/>
    </row>
    <row r="6" spans="1:11" ht="12.75">
      <c r="A6" s="123">
        <v>1</v>
      </c>
      <c r="B6" s="123">
        <v>2</v>
      </c>
      <c r="C6" s="123">
        <v>3</v>
      </c>
      <c r="D6" s="123">
        <v>4</v>
      </c>
      <c r="E6" s="124">
        <v>5</v>
      </c>
      <c r="F6" s="123"/>
      <c r="G6" s="123">
        <v>6</v>
      </c>
      <c r="H6" s="124">
        <v>7</v>
      </c>
      <c r="I6" s="123">
        <v>8</v>
      </c>
      <c r="J6" s="123">
        <v>9</v>
      </c>
      <c r="K6" s="106">
        <v>10</v>
      </c>
    </row>
    <row r="7" spans="1:11" ht="25.5">
      <c r="A7" s="6">
        <v>1</v>
      </c>
      <c r="B7" s="23"/>
      <c r="C7" s="23"/>
      <c r="D7" s="11"/>
      <c r="E7" s="22" t="s">
        <v>9</v>
      </c>
      <c r="F7" s="26" t="s">
        <v>10</v>
      </c>
      <c r="G7" s="26" t="s">
        <v>10</v>
      </c>
      <c r="H7" s="27" t="s">
        <v>10</v>
      </c>
      <c r="I7" s="24">
        <v>13457.99</v>
      </c>
      <c r="J7" s="120" t="s">
        <v>14</v>
      </c>
      <c r="K7" s="15"/>
    </row>
    <row r="8" spans="1:11" ht="25.5">
      <c r="A8" s="7">
        <v>2</v>
      </c>
      <c r="B8" s="8"/>
      <c r="C8" s="8"/>
      <c r="D8" s="8"/>
      <c r="E8" s="21" t="s">
        <v>12</v>
      </c>
      <c r="F8" s="25" t="s">
        <v>10</v>
      </c>
      <c r="G8" s="25" t="s">
        <v>10</v>
      </c>
      <c r="H8" s="28" t="s">
        <v>10</v>
      </c>
      <c r="I8" s="25">
        <v>13420</v>
      </c>
      <c r="J8" s="67" t="s">
        <v>14</v>
      </c>
      <c r="K8" s="16"/>
    </row>
    <row r="9" spans="1:11" ht="25.5">
      <c r="A9" s="7">
        <v>3</v>
      </c>
      <c r="B9" s="8"/>
      <c r="C9" s="8"/>
      <c r="D9" s="8"/>
      <c r="E9" s="11" t="s">
        <v>11</v>
      </c>
      <c r="F9" s="26" t="s">
        <v>10</v>
      </c>
      <c r="G9" s="26" t="s">
        <v>10</v>
      </c>
      <c r="H9" s="28" t="s">
        <v>10</v>
      </c>
      <c r="I9" s="25">
        <v>19260</v>
      </c>
      <c r="J9" s="67" t="s">
        <v>14</v>
      </c>
      <c r="K9" s="17"/>
    </row>
    <row r="10" spans="1:11" ht="25.5">
      <c r="A10" s="7">
        <v>4</v>
      </c>
      <c r="B10" s="8"/>
      <c r="C10" s="8"/>
      <c r="D10" s="8"/>
      <c r="E10" s="21" t="s">
        <v>12</v>
      </c>
      <c r="F10" s="25" t="s">
        <v>10</v>
      </c>
      <c r="G10" s="25" t="s">
        <v>10</v>
      </c>
      <c r="H10" s="28" t="s">
        <v>10</v>
      </c>
      <c r="I10" s="25">
        <v>13420</v>
      </c>
      <c r="J10" s="67" t="s">
        <v>14</v>
      </c>
      <c r="K10" s="18"/>
    </row>
    <row r="11" spans="1:11" ht="25.5">
      <c r="A11" s="93">
        <v>5</v>
      </c>
      <c r="B11" s="32"/>
      <c r="C11" s="32"/>
      <c r="D11" s="32"/>
      <c r="E11" s="148" t="s">
        <v>13</v>
      </c>
      <c r="F11" s="35" t="s">
        <v>10</v>
      </c>
      <c r="G11" s="35" t="s">
        <v>10</v>
      </c>
      <c r="H11" s="36" t="s">
        <v>10</v>
      </c>
      <c r="I11" s="45">
        <v>12207.6</v>
      </c>
      <c r="J11" s="68" t="s">
        <v>89</v>
      </c>
      <c r="K11" s="19"/>
    </row>
    <row r="12" spans="1:11" ht="25.5">
      <c r="A12" s="94">
        <v>6</v>
      </c>
      <c r="B12" s="59"/>
      <c r="C12" s="30"/>
      <c r="D12" s="30"/>
      <c r="E12" s="149" t="s">
        <v>15</v>
      </c>
      <c r="F12" s="39" t="s">
        <v>10</v>
      </c>
      <c r="G12" s="39" t="s">
        <v>10</v>
      </c>
      <c r="H12" s="38" t="s">
        <v>10</v>
      </c>
      <c r="I12" s="46">
        <v>20988.6</v>
      </c>
      <c r="J12" s="67" t="s">
        <v>14</v>
      </c>
      <c r="K12" s="19"/>
    </row>
    <row r="13" spans="1:11" ht="25.5">
      <c r="A13" s="7">
        <v>7</v>
      </c>
      <c r="B13" s="31"/>
      <c r="C13" s="31"/>
      <c r="D13" s="31"/>
      <c r="E13" s="148" t="s">
        <v>25</v>
      </c>
      <c r="F13" s="35" t="s">
        <v>10</v>
      </c>
      <c r="G13" s="35" t="s">
        <v>10</v>
      </c>
      <c r="H13" s="40" t="s">
        <v>10</v>
      </c>
      <c r="I13" s="47">
        <v>12400</v>
      </c>
      <c r="J13" s="67" t="s">
        <v>14</v>
      </c>
      <c r="K13" s="19"/>
    </row>
    <row r="14" spans="1:11" ht="25.5">
      <c r="A14" s="94">
        <v>8</v>
      </c>
      <c r="B14" s="59"/>
      <c r="C14" s="59"/>
      <c r="D14" s="59"/>
      <c r="E14" s="59" t="s">
        <v>16</v>
      </c>
      <c r="F14" s="39" t="s">
        <v>10</v>
      </c>
      <c r="G14" s="39" t="s">
        <v>10</v>
      </c>
      <c r="H14" s="40" t="s">
        <v>10</v>
      </c>
      <c r="I14" s="47">
        <v>76817.61</v>
      </c>
      <c r="J14" s="67" t="s">
        <v>14</v>
      </c>
      <c r="K14" s="19"/>
    </row>
    <row r="15" spans="1:11" ht="25.5">
      <c r="A15" s="7">
        <v>9</v>
      </c>
      <c r="B15" s="31"/>
      <c r="C15" s="31"/>
      <c r="D15" s="31"/>
      <c r="E15" s="31" t="s">
        <v>50</v>
      </c>
      <c r="F15" s="40" t="s">
        <v>10</v>
      </c>
      <c r="G15" s="39" t="s">
        <v>10</v>
      </c>
      <c r="H15" s="40" t="s">
        <v>10</v>
      </c>
      <c r="I15" s="47">
        <v>33833.16</v>
      </c>
      <c r="J15" s="67" t="s">
        <v>14</v>
      </c>
      <c r="K15" s="19"/>
    </row>
    <row r="16" spans="1:11" ht="25.5">
      <c r="A16" s="7">
        <v>10</v>
      </c>
      <c r="B16" s="31"/>
      <c r="C16" s="31"/>
      <c r="D16" s="31"/>
      <c r="E16" s="31" t="s">
        <v>17</v>
      </c>
      <c r="F16" s="40" t="s">
        <v>10</v>
      </c>
      <c r="G16" s="39" t="s">
        <v>10</v>
      </c>
      <c r="H16" s="40" t="s">
        <v>10</v>
      </c>
      <c r="I16" s="47">
        <v>9448.8</v>
      </c>
      <c r="J16" s="67" t="s">
        <v>14</v>
      </c>
      <c r="K16" s="19"/>
    </row>
    <row r="17" spans="1:11" ht="25.5">
      <c r="A17" s="7">
        <v>11</v>
      </c>
      <c r="B17" s="31"/>
      <c r="C17" s="31"/>
      <c r="D17" s="31"/>
      <c r="E17" s="32" t="s">
        <v>23</v>
      </c>
      <c r="F17" s="35" t="s">
        <v>10</v>
      </c>
      <c r="G17" s="35" t="s">
        <v>10</v>
      </c>
      <c r="H17" s="40" t="s">
        <v>10</v>
      </c>
      <c r="I17" s="47">
        <v>3660</v>
      </c>
      <c r="J17" s="69" t="s">
        <v>14</v>
      </c>
      <c r="K17" s="19"/>
    </row>
    <row r="18" spans="1:11" ht="25.5">
      <c r="A18" s="7">
        <v>12</v>
      </c>
      <c r="B18" s="31"/>
      <c r="C18" s="31"/>
      <c r="D18" s="31"/>
      <c r="E18" s="31" t="s">
        <v>63</v>
      </c>
      <c r="F18" s="39" t="s">
        <v>10</v>
      </c>
      <c r="G18" s="39" t="s">
        <v>10</v>
      </c>
      <c r="H18" s="40" t="s">
        <v>10</v>
      </c>
      <c r="I18" s="47">
        <v>2583.58</v>
      </c>
      <c r="J18" s="69" t="s">
        <v>14</v>
      </c>
      <c r="K18" s="19"/>
    </row>
    <row r="19" spans="1:11" ht="25.5">
      <c r="A19" s="7">
        <v>13</v>
      </c>
      <c r="B19" s="30">
        <v>600</v>
      </c>
      <c r="C19" s="30">
        <v>60095</v>
      </c>
      <c r="D19" s="30">
        <v>6050</v>
      </c>
      <c r="E19" s="48" t="s">
        <v>26</v>
      </c>
      <c r="F19" s="37" t="s">
        <v>10</v>
      </c>
      <c r="G19" s="37" t="s">
        <v>10</v>
      </c>
      <c r="H19" s="38" t="s">
        <v>10</v>
      </c>
      <c r="I19" s="46">
        <v>34333.62</v>
      </c>
      <c r="J19" s="69" t="s">
        <v>14</v>
      </c>
      <c r="K19" s="19"/>
    </row>
    <row r="20" spans="1:11" ht="25.5">
      <c r="A20" s="112">
        <v>14</v>
      </c>
      <c r="B20" s="34">
        <v>600</v>
      </c>
      <c r="C20" s="34">
        <v>60016</v>
      </c>
      <c r="D20" s="34">
        <v>6050</v>
      </c>
      <c r="E20" s="74" t="s">
        <v>18</v>
      </c>
      <c r="F20" s="41" t="s">
        <v>10</v>
      </c>
      <c r="G20" s="41" t="s">
        <v>10</v>
      </c>
      <c r="H20" s="70" t="s">
        <v>10</v>
      </c>
      <c r="I20" s="54">
        <v>12759.98</v>
      </c>
      <c r="J20" s="113" t="s">
        <v>14</v>
      </c>
      <c r="K20" s="20"/>
    </row>
    <row r="21" spans="1:11" ht="25.5">
      <c r="A21" s="6">
        <v>15</v>
      </c>
      <c r="B21" s="29">
        <v>600</v>
      </c>
      <c r="C21" s="29">
        <v>60016</v>
      </c>
      <c r="D21" s="29">
        <v>6050</v>
      </c>
      <c r="E21" s="29" t="s">
        <v>19</v>
      </c>
      <c r="F21" s="71" t="s">
        <v>10</v>
      </c>
      <c r="G21" s="71" t="s">
        <v>10</v>
      </c>
      <c r="H21" s="72" t="s">
        <v>10</v>
      </c>
      <c r="I21" s="73">
        <v>5839</v>
      </c>
      <c r="J21" s="66" t="s">
        <v>14</v>
      </c>
      <c r="K21" s="119"/>
    </row>
    <row r="22" spans="1:11" ht="25.5">
      <c r="A22" s="7">
        <v>16</v>
      </c>
      <c r="B22" s="32">
        <v>600</v>
      </c>
      <c r="C22" s="32">
        <v>60016</v>
      </c>
      <c r="D22" s="32">
        <v>6050</v>
      </c>
      <c r="E22" s="103" t="s">
        <v>82</v>
      </c>
      <c r="F22" s="35" t="s">
        <v>10</v>
      </c>
      <c r="G22" s="35" t="s">
        <v>10</v>
      </c>
      <c r="H22" s="36" t="s">
        <v>10</v>
      </c>
      <c r="I22" s="45">
        <v>20740</v>
      </c>
      <c r="J22" s="42" t="s">
        <v>56</v>
      </c>
      <c r="K22" s="19"/>
    </row>
    <row r="23" spans="1:11" ht="12.75">
      <c r="A23" s="7">
        <v>17</v>
      </c>
      <c r="B23" s="31">
        <v>600</v>
      </c>
      <c r="C23" s="31">
        <v>60016</v>
      </c>
      <c r="D23" s="31">
        <v>6050</v>
      </c>
      <c r="E23" s="31" t="s">
        <v>54</v>
      </c>
      <c r="F23" s="47">
        <v>476880</v>
      </c>
      <c r="G23" s="47">
        <v>476685</v>
      </c>
      <c r="H23" s="47">
        <v>156000</v>
      </c>
      <c r="I23" s="47" t="s">
        <v>10</v>
      </c>
      <c r="J23" s="43" t="s">
        <v>20</v>
      </c>
      <c r="K23" s="19"/>
    </row>
    <row r="24" spans="1:11" ht="12.75">
      <c r="A24" s="7">
        <v>18</v>
      </c>
      <c r="B24" s="31">
        <v>600</v>
      </c>
      <c r="C24" s="31">
        <v>60016</v>
      </c>
      <c r="D24" s="31">
        <v>6050</v>
      </c>
      <c r="E24" s="31" t="s">
        <v>21</v>
      </c>
      <c r="F24" s="47">
        <v>23000</v>
      </c>
      <c r="G24" s="47">
        <v>20999.99</v>
      </c>
      <c r="H24" s="51" t="s">
        <v>10</v>
      </c>
      <c r="I24" s="47" t="s">
        <v>10</v>
      </c>
      <c r="J24" s="43" t="s">
        <v>20</v>
      </c>
      <c r="K24" s="19"/>
    </row>
    <row r="25" spans="1:11" ht="12.75">
      <c r="A25" s="7">
        <v>19</v>
      </c>
      <c r="B25" s="34">
        <v>600</v>
      </c>
      <c r="C25" s="34">
        <v>60016</v>
      </c>
      <c r="D25" s="34">
        <v>6050</v>
      </c>
      <c r="E25" s="34" t="s">
        <v>53</v>
      </c>
      <c r="F25" s="54">
        <v>355403</v>
      </c>
      <c r="G25" s="54">
        <v>355032.51</v>
      </c>
      <c r="H25" s="55">
        <v>67800</v>
      </c>
      <c r="I25" s="54" t="s">
        <v>10</v>
      </c>
      <c r="J25" s="56" t="s">
        <v>20</v>
      </c>
      <c r="K25" s="19"/>
    </row>
    <row r="26" spans="1:11" ht="12.75">
      <c r="A26" s="83"/>
      <c r="B26" s="81"/>
      <c r="C26" s="81">
        <v>60016</v>
      </c>
      <c r="D26" s="81">
        <v>6050</v>
      </c>
      <c r="E26" s="84" t="s">
        <v>22</v>
      </c>
      <c r="F26" s="85">
        <f>SUM(F23:F25)</f>
        <v>855283</v>
      </c>
      <c r="G26" s="85">
        <f>SUM(G23:G25)</f>
        <v>852717.5</v>
      </c>
      <c r="H26" s="86">
        <f>SUM(H23:H25)</f>
        <v>223800</v>
      </c>
      <c r="I26" s="85"/>
      <c r="J26" s="87"/>
      <c r="K26" s="107"/>
    </row>
    <row r="27" spans="1:11" ht="25.5">
      <c r="A27" s="44">
        <v>20</v>
      </c>
      <c r="B27" s="32">
        <v>600</v>
      </c>
      <c r="C27" s="32">
        <v>60078</v>
      </c>
      <c r="D27" s="32">
        <v>6050</v>
      </c>
      <c r="E27" s="58" t="s">
        <v>83</v>
      </c>
      <c r="F27" s="45">
        <v>750895</v>
      </c>
      <c r="G27" s="45">
        <v>748207.35</v>
      </c>
      <c r="H27" s="52">
        <v>434918</v>
      </c>
      <c r="I27" s="45" t="s">
        <v>10</v>
      </c>
      <c r="J27" s="42" t="s">
        <v>20</v>
      </c>
      <c r="K27" s="19"/>
    </row>
    <row r="28" spans="1:11" ht="25.5">
      <c r="A28" s="53">
        <v>21</v>
      </c>
      <c r="B28" s="34">
        <v>600</v>
      </c>
      <c r="C28" s="34">
        <v>60078</v>
      </c>
      <c r="D28" s="34">
        <v>6050</v>
      </c>
      <c r="E28" s="74" t="s">
        <v>55</v>
      </c>
      <c r="F28" s="54">
        <v>16897</v>
      </c>
      <c r="G28" s="54">
        <v>16897</v>
      </c>
      <c r="H28" s="134" t="s">
        <v>10</v>
      </c>
      <c r="I28" s="54">
        <v>16897</v>
      </c>
      <c r="J28" s="56" t="s">
        <v>56</v>
      </c>
      <c r="K28" s="19"/>
    </row>
    <row r="29" spans="1:11" ht="12.75">
      <c r="A29" s="81"/>
      <c r="B29" s="81"/>
      <c r="C29" s="81">
        <v>60078</v>
      </c>
      <c r="D29" s="81">
        <v>6050</v>
      </c>
      <c r="E29" s="84" t="s">
        <v>24</v>
      </c>
      <c r="F29" s="85">
        <f>SUM(F27:F28)</f>
        <v>767792</v>
      </c>
      <c r="G29" s="133">
        <f>SUM(G27:G28)</f>
        <v>765104.35</v>
      </c>
      <c r="H29" s="52">
        <v>434918</v>
      </c>
      <c r="I29" s="85"/>
      <c r="J29" s="87"/>
      <c r="K29" s="108"/>
    </row>
    <row r="30" spans="1:11" ht="12.75">
      <c r="A30" s="1">
        <v>22</v>
      </c>
      <c r="B30" s="1">
        <v>700</v>
      </c>
      <c r="C30" s="1">
        <v>70005</v>
      </c>
      <c r="D30" s="1">
        <v>6050</v>
      </c>
      <c r="E30" s="1" t="s">
        <v>27</v>
      </c>
      <c r="F30" s="75">
        <v>6800</v>
      </c>
      <c r="G30" s="75">
        <v>6787.46</v>
      </c>
      <c r="H30" s="76" t="s">
        <v>10</v>
      </c>
      <c r="I30" s="75" t="s">
        <v>10</v>
      </c>
      <c r="J30" s="14" t="s">
        <v>20</v>
      </c>
      <c r="K30" s="19"/>
    </row>
    <row r="31" spans="1:11" ht="12.75">
      <c r="A31" s="81"/>
      <c r="B31" s="81"/>
      <c r="C31" s="81">
        <v>70005</v>
      </c>
      <c r="D31" s="81">
        <v>6050</v>
      </c>
      <c r="E31" s="81" t="s">
        <v>24</v>
      </c>
      <c r="F31" s="85">
        <f>SUM(F30)</f>
        <v>6800</v>
      </c>
      <c r="G31" s="85">
        <f>SUM(G30)</f>
        <v>6787.46</v>
      </c>
      <c r="H31" s="86" t="s">
        <v>10</v>
      </c>
      <c r="I31" s="85" t="s">
        <v>10</v>
      </c>
      <c r="J31" s="87"/>
      <c r="K31" s="108"/>
    </row>
    <row r="32" spans="1:11" ht="25.5">
      <c r="A32" s="81">
        <v>23</v>
      </c>
      <c r="B32" s="81">
        <v>710</v>
      </c>
      <c r="C32" s="81">
        <v>71035</v>
      </c>
      <c r="D32" s="81">
        <v>6050</v>
      </c>
      <c r="E32" s="121" t="s">
        <v>28</v>
      </c>
      <c r="F32" s="85">
        <v>10470</v>
      </c>
      <c r="G32" s="85">
        <v>10469.57</v>
      </c>
      <c r="H32" s="132" t="s">
        <v>10</v>
      </c>
      <c r="I32" s="88">
        <v>10469.57</v>
      </c>
      <c r="J32" s="89" t="s">
        <v>29</v>
      </c>
      <c r="K32" s="108"/>
    </row>
    <row r="33" spans="1:11" ht="38.25">
      <c r="A33" s="1">
        <v>24</v>
      </c>
      <c r="B33" s="1">
        <v>710</v>
      </c>
      <c r="C33" s="1">
        <v>71095</v>
      </c>
      <c r="D33" s="1">
        <v>6050</v>
      </c>
      <c r="E33" s="4" t="s">
        <v>30</v>
      </c>
      <c r="F33" s="97" t="s">
        <v>10</v>
      </c>
      <c r="G33" s="97" t="s">
        <v>10</v>
      </c>
      <c r="H33" s="98" t="s">
        <v>10</v>
      </c>
      <c r="I33" s="75">
        <v>11147.3</v>
      </c>
      <c r="J33" s="14"/>
      <c r="K33" s="19"/>
    </row>
    <row r="34" spans="1:11" ht="38.25">
      <c r="A34" s="1">
        <v>25</v>
      </c>
      <c r="B34" s="1">
        <v>750</v>
      </c>
      <c r="C34" s="1">
        <v>75018</v>
      </c>
      <c r="D34" s="1">
        <v>6639</v>
      </c>
      <c r="E34" s="4" t="s">
        <v>68</v>
      </c>
      <c r="F34" s="75">
        <v>77000</v>
      </c>
      <c r="G34" s="75">
        <v>62078.06</v>
      </c>
      <c r="H34" s="76" t="s">
        <v>10</v>
      </c>
      <c r="I34" s="75"/>
      <c r="J34" s="14" t="s">
        <v>34</v>
      </c>
      <c r="K34" s="20"/>
    </row>
    <row r="35" spans="1:11" ht="90">
      <c r="A35" s="114">
        <v>26</v>
      </c>
      <c r="B35" s="114">
        <v>750</v>
      </c>
      <c r="C35" s="114">
        <v>75023</v>
      </c>
      <c r="D35" s="114">
        <v>6050</v>
      </c>
      <c r="E35" s="115" t="s">
        <v>57</v>
      </c>
      <c r="F35" s="116">
        <v>27833</v>
      </c>
      <c r="G35" s="116">
        <v>27740.5</v>
      </c>
      <c r="H35" s="117" t="s">
        <v>10</v>
      </c>
      <c r="I35" s="116">
        <v>27740.5</v>
      </c>
      <c r="J35" s="118" t="s">
        <v>58</v>
      </c>
      <c r="K35" s="19"/>
    </row>
    <row r="36" spans="1:11" ht="25.5">
      <c r="A36" s="34">
        <v>27</v>
      </c>
      <c r="B36" s="34">
        <v>750</v>
      </c>
      <c r="C36" s="34">
        <v>75023</v>
      </c>
      <c r="D36" s="34">
        <v>6050</v>
      </c>
      <c r="E36" s="34" t="s">
        <v>31</v>
      </c>
      <c r="F36" s="63">
        <v>33240</v>
      </c>
      <c r="G36" s="63">
        <v>33236.14</v>
      </c>
      <c r="H36" s="54" t="s">
        <v>10</v>
      </c>
      <c r="I36" s="54" t="s">
        <v>10</v>
      </c>
      <c r="J36" s="78" t="s">
        <v>32</v>
      </c>
      <c r="K36" s="19"/>
    </row>
    <row r="37" spans="1:11" ht="12.75">
      <c r="A37" s="81"/>
      <c r="B37" s="81"/>
      <c r="C37" s="81">
        <v>75023</v>
      </c>
      <c r="D37" s="81">
        <v>6050</v>
      </c>
      <c r="E37" s="81" t="s">
        <v>33</v>
      </c>
      <c r="F37" s="82">
        <f>SUM(F35:F36)</f>
        <v>61073</v>
      </c>
      <c r="G37" s="82">
        <f>SUM(G35:G36)</f>
        <v>60976.64</v>
      </c>
      <c r="H37" s="88" t="s">
        <v>10</v>
      </c>
      <c r="I37" s="85">
        <v>27740.5</v>
      </c>
      <c r="J37" s="90"/>
      <c r="K37" s="108"/>
    </row>
    <row r="38" spans="1:11" ht="25.5">
      <c r="A38" s="81">
        <v>28</v>
      </c>
      <c r="B38" s="81">
        <v>754</v>
      </c>
      <c r="C38" s="81">
        <v>75411</v>
      </c>
      <c r="D38" s="81">
        <v>6300</v>
      </c>
      <c r="E38" s="79" t="s">
        <v>73</v>
      </c>
      <c r="F38" s="82">
        <v>20000</v>
      </c>
      <c r="G38" s="82">
        <v>20000</v>
      </c>
      <c r="H38" s="88" t="s">
        <v>10</v>
      </c>
      <c r="I38" s="85" t="s">
        <v>10</v>
      </c>
      <c r="J38" s="80" t="s">
        <v>34</v>
      </c>
      <c r="K38" s="108"/>
    </row>
    <row r="39" spans="1:11" ht="25.5">
      <c r="A39" s="3">
        <v>29</v>
      </c>
      <c r="B39" s="3">
        <v>754</v>
      </c>
      <c r="C39" s="3">
        <v>75495</v>
      </c>
      <c r="D39" s="3">
        <v>6050</v>
      </c>
      <c r="E39" s="79" t="s">
        <v>37</v>
      </c>
      <c r="F39" s="57" t="s">
        <v>10</v>
      </c>
      <c r="G39" s="57" t="s">
        <v>10</v>
      </c>
      <c r="H39" s="57" t="s">
        <v>10</v>
      </c>
      <c r="I39" s="77">
        <v>38019.62</v>
      </c>
      <c r="J39" s="92" t="s">
        <v>89</v>
      </c>
      <c r="K39" s="109"/>
    </row>
    <row r="40" spans="1:11" ht="25.5">
      <c r="A40" s="81">
        <v>30</v>
      </c>
      <c r="B40" s="81">
        <v>801</v>
      </c>
      <c r="C40" s="81">
        <v>80101</v>
      </c>
      <c r="D40" s="81">
        <v>6050</v>
      </c>
      <c r="E40" s="121" t="s">
        <v>59</v>
      </c>
      <c r="F40" s="82">
        <v>17000</v>
      </c>
      <c r="G40" s="82">
        <v>16927.5</v>
      </c>
      <c r="H40" s="88" t="s">
        <v>10</v>
      </c>
      <c r="I40" s="88">
        <v>16927.5</v>
      </c>
      <c r="J40" s="92" t="s">
        <v>60</v>
      </c>
      <c r="K40" s="108"/>
    </row>
    <row r="41" spans="1:11" ht="12.75">
      <c r="A41" s="81">
        <v>31</v>
      </c>
      <c r="B41" s="81">
        <v>801</v>
      </c>
      <c r="C41" s="81">
        <v>80110</v>
      </c>
      <c r="D41" s="81">
        <v>6050</v>
      </c>
      <c r="E41" s="122" t="s">
        <v>35</v>
      </c>
      <c r="F41" s="82">
        <v>150000</v>
      </c>
      <c r="G41" s="82">
        <v>129507.8</v>
      </c>
      <c r="H41" s="88" t="s">
        <v>10</v>
      </c>
      <c r="I41" s="85" t="s">
        <v>10</v>
      </c>
      <c r="J41" s="91" t="s">
        <v>20</v>
      </c>
      <c r="K41" s="108"/>
    </row>
    <row r="42" spans="1:11" ht="25.5">
      <c r="A42" s="81">
        <v>32</v>
      </c>
      <c r="B42" s="81">
        <v>801</v>
      </c>
      <c r="C42" s="81">
        <v>80113</v>
      </c>
      <c r="D42" s="81">
        <v>6060</v>
      </c>
      <c r="E42" s="121" t="s">
        <v>36</v>
      </c>
      <c r="F42" s="82">
        <v>283954</v>
      </c>
      <c r="G42" s="82">
        <v>283954</v>
      </c>
      <c r="H42" s="88" t="s">
        <v>10</v>
      </c>
      <c r="I42" s="85" t="s">
        <v>10</v>
      </c>
      <c r="J42" s="91" t="s">
        <v>20</v>
      </c>
      <c r="K42" s="108"/>
    </row>
    <row r="43" spans="1:11" ht="33.75">
      <c r="A43" s="126">
        <v>33</v>
      </c>
      <c r="B43" s="29">
        <v>900</v>
      </c>
      <c r="C43" s="32">
        <v>90001</v>
      </c>
      <c r="D43" s="32">
        <v>6050</v>
      </c>
      <c r="E43" s="103" t="s">
        <v>74</v>
      </c>
      <c r="F43" s="62">
        <v>183332</v>
      </c>
      <c r="G43" s="101">
        <v>157380</v>
      </c>
      <c r="H43" s="135" t="s">
        <v>10</v>
      </c>
      <c r="I43" s="45">
        <v>57224.37</v>
      </c>
      <c r="J43" s="102" t="s">
        <v>79</v>
      </c>
      <c r="K43" s="19"/>
    </row>
    <row r="44" spans="1:11" ht="33.75">
      <c r="A44" s="127">
        <v>34</v>
      </c>
      <c r="B44" s="30">
        <v>900</v>
      </c>
      <c r="C44" s="30">
        <v>90001</v>
      </c>
      <c r="D44" s="30">
        <v>6050</v>
      </c>
      <c r="E44" s="49" t="s">
        <v>75</v>
      </c>
      <c r="F44" s="61">
        <v>185464</v>
      </c>
      <c r="G44" s="100">
        <v>149816</v>
      </c>
      <c r="H44" s="100" t="s">
        <v>10</v>
      </c>
      <c r="I44" s="46">
        <v>21581.23</v>
      </c>
      <c r="J44" s="102" t="s">
        <v>80</v>
      </c>
      <c r="K44" s="19"/>
    </row>
    <row r="45" spans="1:11" ht="25.5">
      <c r="A45" s="125">
        <v>35</v>
      </c>
      <c r="B45" s="34">
        <v>900</v>
      </c>
      <c r="C45" s="34">
        <v>90001</v>
      </c>
      <c r="D45" s="34">
        <v>6050</v>
      </c>
      <c r="E45" s="34" t="s">
        <v>61</v>
      </c>
      <c r="F45" s="63">
        <v>4500</v>
      </c>
      <c r="G45" s="63">
        <v>3877.42</v>
      </c>
      <c r="H45" s="54" t="s">
        <v>10</v>
      </c>
      <c r="I45" s="54">
        <v>3877.42</v>
      </c>
      <c r="J45" s="78" t="s">
        <v>62</v>
      </c>
      <c r="K45" s="19"/>
    </row>
    <row r="46" spans="1:11" ht="12.75">
      <c r="A46" s="81"/>
      <c r="B46" s="81"/>
      <c r="C46" s="81">
        <v>90001</v>
      </c>
      <c r="D46" s="81">
        <v>6050</v>
      </c>
      <c r="E46" s="84" t="s">
        <v>24</v>
      </c>
      <c r="F46" s="82">
        <f>SUM(F43:F45)</f>
        <v>373296</v>
      </c>
      <c r="G46" s="82">
        <f>SUM(G43:G45)</f>
        <v>311073.42</v>
      </c>
      <c r="H46" s="85" t="s">
        <v>10</v>
      </c>
      <c r="I46" s="82"/>
      <c r="J46" s="90"/>
      <c r="K46" s="108"/>
    </row>
    <row r="47" spans="1:11" ht="25.5">
      <c r="A47" s="32">
        <v>36</v>
      </c>
      <c r="B47" s="32">
        <v>900</v>
      </c>
      <c r="C47" s="32">
        <v>90015</v>
      </c>
      <c r="D47" s="32">
        <v>6050</v>
      </c>
      <c r="E47" s="32" t="s">
        <v>78</v>
      </c>
      <c r="F47" s="45" t="s">
        <v>10</v>
      </c>
      <c r="G47" s="45" t="s">
        <v>10</v>
      </c>
      <c r="H47" s="45" t="s">
        <v>10</v>
      </c>
      <c r="I47" s="62">
        <v>7771.4</v>
      </c>
      <c r="J47" s="136" t="s">
        <v>14</v>
      </c>
      <c r="K47" s="19"/>
    </row>
    <row r="48" spans="1:11" ht="25.5">
      <c r="A48" s="31">
        <v>37</v>
      </c>
      <c r="B48" s="31">
        <v>900</v>
      </c>
      <c r="C48" s="31">
        <v>90015</v>
      </c>
      <c r="D48" s="31">
        <v>6050</v>
      </c>
      <c r="E48" s="49" t="s">
        <v>38</v>
      </c>
      <c r="F48" s="47" t="s">
        <v>10</v>
      </c>
      <c r="G48" s="47" t="s">
        <v>10</v>
      </c>
      <c r="H48" s="47" t="s">
        <v>10</v>
      </c>
      <c r="I48" s="60">
        <v>5520.5</v>
      </c>
      <c r="J48" s="49" t="s">
        <v>87</v>
      </c>
      <c r="K48" s="19"/>
    </row>
    <row r="49" spans="1:11" ht="25.5">
      <c r="A49" s="31">
        <v>38</v>
      </c>
      <c r="B49" s="31">
        <v>900</v>
      </c>
      <c r="C49" s="31">
        <v>90015</v>
      </c>
      <c r="D49" s="31">
        <v>6050</v>
      </c>
      <c r="E49" s="31" t="s">
        <v>39</v>
      </c>
      <c r="F49" s="47" t="s">
        <v>10</v>
      </c>
      <c r="G49" s="47" t="s">
        <v>10</v>
      </c>
      <c r="H49" s="47" t="s">
        <v>10</v>
      </c>
      <c r="I49" s="60">
        <v>15164.43</v>
      </c>
      <c r="J49" s="137" t="s">
        <v>14</v>
      </c>
      <c r="K49" s="19"/>
    </row>
    <row r="50" spans="1:11" ht="25.5">
      <c r="A50" s="32">
        <v>39</v>
      </c>
      <c r="B50" s="31">
        <v>900</v>
      </c>
      <c r="C50" s="31">
        <v>90015</v>
      </c>
      <c r="D50" s="31">
        <v>6050</v>
      </c>
      <c r="E50" s="31" t="s">
        <v>40</v>
      </c>
      <c r="F50" s="39" t="s">
        <v>10</v>
      </c>
      <c r="G50" s="39" t="s">
        <v>10</v>
      </c>
      <c r="H50" s="39" t="s">
        <v>10</v>
      </c>
      <c r="I50" s="60">
        <v>21351.61</v>
      </c>
      <c r="J50" s="137" t="s">
        <v>14</v>
      </c>
      <c r="K50" s="19"/>
    </row>
    <row r="51" spans="1:11" ht="25.5">
      <c r="A51" s="31">
        <v>40</v>
      </c>
      <c r="B51" s="31">
        <v>900</v>
      </c>
      <c r="C51" s="31">
        <v>90015</v>
      </c>
      <c r="D51" s="31">
        <v>6050</v>
      </c>
      <c r="E51" s="31" t="s">
        <v>41</v>
      </c>
      <c r="F51" s="39" t="s">
        <v>10</v>
      </c>
      <c r="G51" s="39" t="s">
        <v>10</v>
      </c>
      <c r="H51" s="39" t="s">
        <v>10</v>
      </c>
      <c r="I51" s="60">
        <v>7700.01</v>
      </c>
      <c r="J51" s="103" t="s">
        <v>88</v>
      </c>
      <c r="K51" s="19"/>
    </row>
    <row r="52" spans="1:11" ht="12.75">
      <c r="A52" s="31">
        <v>41</v>
      </c>
      <c r="B52" s="31">
        <v>900</v>
      </c>
      <c r="C52" s="31">
        <v>90015</v>
      </c>
      <c r="D52" s="31">
        <v>6050</v>
      </c>
      <c r="E52" s="31" t="s">
        <v>42</v>
      </c>
      <c r="F52" s="39" t="s">
        <v>10</v>
      </c>
      <c r="G52" s="39" t="s">
        <v>10</v>
      </c>
      <c r="H52" s="39" t="s">
        <v>10</v>
      </c>
      <c r="I52" s="60">
        <v>120</v>
      </c>
      <c r="J52" s="31" t="s">
        <v>43</v>
      </c>
      <c r="K52" s="19"/>
    </row>
    <row r="53" spans="1:11" ht="67.5">
      <c r="A53" s="32">
        <v>42</v>
      </c>
      <c r="B53" s="30">
        <v>900</v>
      </c>
      <c r="C53" s="30">
        <v>90015</v>
      </c>
      <c r="D53" s="30">
        <v>6050</v>
      </c>
      <c r="E53" s="30" t="s">
        <v>44</v>
      </c>
      <c r="F53" s="61">
        <v>147635</v>
      </c>
      <c r="G53" s="61">
        <v>147634.8</v>
      </c>
      <c r="H53" s="46" t="s">
        <v>10</v>
      </c>
      <c r="I53" s="61">
        <v>15020.8</v>
      </c>
      <c r="J53" s="104" t="s">
        <v>81</v>
      </c>
      <c r="K53" s="19"/>
    </row>
    <row r="54" spans="1:11" ht="12.75">
      <c r="A54" s="81"/>
      <c r="B54" s="81"/>
      <c r="C54" s="81">
        <v>90015</v>
      </c>
      <c r="D54" s="81"/>
      <c r="E54" s="81" t="s">
        <v>24</v>
      </c>
      <c r="F54" s="82">
        <f>SUM(F53)</f>
        <v>147635</v>
      </c>
      <c r="G54" s="82">
        <f>SUM(G53)</f>
        <v>147634.8</v>
      </c>
      <c r="H54" s="85" t="s">
        <v>10</v>
      </c>
      <c r="I54" s="82"/>
      <c r="J54" s="81"/>
      <c r="K54" s="108"/>
    </row>
    <row r="55" spans="1:11" ht="25.5">
      <c r="A55" s="32">
        <v>43</v>
      </c>
      <c r="B55" s="32">
        <v>900</v>
      </c>
      <c r="C55" s="32">
        <v>90095</v>
      </c>
      <c r="D55" s="32">
        <v>6050</v>
      </c>
      <c r="E55" s="32" t="s">
        <v>45</v>
      </c>
      <c r="F55" s="45" t="s">
        <v>10</v>
      </c>
      <c r="G55" s="45" t="s">
        <v>10</v>
      </c>
      <c r="H55" s="45" t="s">
        <v>10</v>
      </c>
      <c r="I55" s="62">
        <v>29344.12</v>
      </c>
      <c r="J55" s="103" t="s">
        <v>14</v>
      </c>
      <c r="K55" s="19"/>
    </row>
    <row r="56" spans="1:11" ht="25.5">
      <c r="A56" s="31">
        <v>44</v>
      </c>
      <c r="B56" s="31">
        <v>900</v>
      </c>
      <c r="C56" s="31">
        <v>90095</v>
      </c>
      <c r="D56" s="31">
        <v>6050</v>
      </c>
      <c r="E56" s="49" t="s">
        <v>84</v>
      </c>
      <c r="F56" s="47" t="s">
        <v>10</v>
      </c>
      <c r="G56" s="47" t="s">
        <v>10</v>
      </c>
      <c r="H56" s="47" t="s">
        <v>10</v>
      </c>
      <c r="I56" s="60">
        <v>6705</v>
      </c>
      <c r="J56" s="49" t="s">
        <v>89</v>
      </c>
      <c r="K56" s="19"/>
    </row>
    <row r="57" spans="1:11" ht="25.5">
      <c r="A57" s="34">
        <v>45</v>
      </c>
      <c r="B57" s="34">
        <v>900</v>
      </c>
      <c r="C57" s="34">
        <v>90095</v>
      </c>
      <c r="D57" s="34">
        <v>6050</v>
      </c>
      <c r="E57" s="74" t="s">
        <v>46</v>
      </c>
      <c r="F57" s="63">
        <v>11000</v>
      </c>
      <c r="G57" s="63">
        <v>11000</v>
      </c>
      <c r="H57" s="54" t="s">
        <v>10</v>
      </c>
      <c r="I57" s="63">
        <v>11000</v>
      </c>
      <c r="J57" s="74" t="s">
        <v>60</v>
      </c>
      <c r="K57" s="19"/>
    </row>
    <row r="58" spans="1:11" ht="12.75">
      <c r="A58" s="1"/>
      <c r="B58" s="81"/>
      <c r="C58" s="81">
        <v>90095</v>
      </c>
      <c r="D58" s="81">
        <v>6050</v>
      </c>
      <c r="E58" s="81" t="s">
        <v>47</v>
      </c>
      <c r="F58" s="82">
        <f>SUM(F57)</f>
        <v>11000</v>
      </c>
      <c r="G58" s="82">
        <f>SUM(G57)</f>
        <v>11000</v>
      </c>
      <c r="H58" s="54" t="s">
        <v>10</v>
      </c>
      <c r="I58" s="82"/>
      <c r="J58" s="81"/>
      <c r="K58" s="108"/>
    </row>
    <row r="59" spans="1:11" ht="25.5">
      <c r="A59" s="33">
        <v>46</v>
      </c>
      <c r="B59" s="125">
        <v>921</v>
      </c>
      <c r="C59" s="81">
        <v>92105</v>
      </c>
      <c r="D59" s="81">
        <v>6060</v>
      </c>
      <c r="E59" s="121" t="s">
        <v>48</v>
      </c>
      <c r="F59" s="82">
        <v>15650</v>
      </c>
      <c r="G59" s="82">
        <v>14970.02</v>
      </c>
      <c r="H59" s="54" t="s">
        <v>10</v>
      </c>
      <c r="I59" s="85" t="s">
        <v>10</v>
      </c>
      <c r="J59" s="122" t="s">
        <v>20</v>
      </c>
      <c r="K59" s="108"/>
    </row>
    <row r="60" spans="1:11" ht="25.5">
      <c r="A60" s="1">
        <v>47</v>
      </c>
      <c r="B60" s="1">
        <v>926</v>
      </c>
      <c r="C60" s="1">
        <v>92601</v>
      </c>
      <c r="D60" s="1">
        <v>6050</v>
      </c>
      <c r="E60" s="4" t="s">
        <v>49</v>
      </c>
      <c r="F60" s="75" t="s">
        <v>10</v>
      </c>
      <c r="G60" s="75" t="s">
        <v>10</v>
      </c>
      <c r="H60" s="54" t="s">
        <v>10</v>
      </c>
      <c r="I60" s="75">
        <v>329657.76</v>
      </c>
      <c r="J60" s="4" t="s">
        <v>14</v>
      </c>
      <c r="K60" s="19"/>
    </row>
    <row r="61" spans="1:11" ht="12.75">
      <c r="A61" s="81"/>
      <c r="B61" s="81"/>
      <c r="C61" s="81"/>
      <c r="D61" s="81"/>
      <c r="E61" s="81" t="s">
        <v>51</v>
      </c>
      <c r="F61" s="82">
        <f>F26+F29+F31+F32+F37+F38+F40+F41+F42+F46+F54+F58+F59+F34</f>
        <v>2796953</v>
      </c>
      <c r="G61" s="82">
        <f>G26+G29+G31+G32+G37+G38+G40+G41+G42+G46+G54+G58+G59+G34</f>
        <v>2693201.12</v>
      </c>
      <c r="H61" s="82">
        <f>H26+H29</f>
        <v>658718</v>
      </c>
      <c r="I61" s="82">
        <f>I7+I8+I9+I10+I11+I12+I13+I14+I15+I16+I17+I18+I19+I20+I21+I22+I28+I32+I33+I35+I39+I40+I43+I44+I45+I47+I48+I49+I50+I51+I52+I53+I55+I56+I57+I60</f>
        <v>958410.08</v>
      </c>
      <c r="J61" s="81"/>
      <c r="K61" s="108"/>
    </row>
    <row r="62" spans="1:11" ht="12.75">
      <c r="A62" s="81"/>
      <c r="B62" s="81"/>
      <c r="C62" s="81"/>
      <c r="D62" s="81"/>
      <c r="E62" s="81" t="s">
        <v>92</v>
      </c>
      <c r="F62" s="82">
        <f>F63+F69+F72+F73</f>
        <v>173015</v>
      </c>
      <c r="G62" s="82">
        <f>G63+G69+G72+G73</f>
        <v>171031.05</v>
      </c>
      <c r="H62" s="85" t="s">
        <v>10</v>
      </c>
      <c r="I62" s="85" t="s">
        <v>10</v>
      </c>
      <c r="J62" s="81"/>
      <c r="K62" s="108"/>
    </row>
    <row r="63" spans="1:11" ht="25.5">
      <c r="A63" s="1">
        <v>48</v>
      </c>
      <c r="B63" s="1">
        <v>700</v>
      </c>
      <c r="C63" s="1">
        <v>70001</v>
      </c>
      <c r="D63" s="1">
        <v>6210</v>
      </c>
      <c r="E63" s="1" t="s">
        <v>64</v>
      </c>
      <c r="F63" s="64">
        <v>76073</v>
      </c>
      <c r="G63" s="64">
        <v>74089.21</v>
      </c>
      <c r="H63" s="75" t="s">
        <v>10</v>
      </c>
      <c r="I63" s="75" t="s">
        <v>10</v>
      </c>
      <c r="J63" s="4" t="s">
        <v>90</v>
      </c>
      <c r="K63" s="19"/>
    </row>
    <row r="64" spans="1:11" ht="25.5">
      <c r="A64" s="30"/>
      <c r="B64" s="30"/>
      <c r="C64" s="30"/>
      <c r="D64" s="30"/>
      <c r="E64" s="48" t="s">
        <v>85</v>
      </c>
      <c r="F64" s="61">
        <v>7679</v>
      </c>
      <c r="G64" s="61">
        <v>7678.37</v>
      </c>
      <c r="H64" s="61"/>
      <c r="I64" s="46"/>
      <c r="J64" s="30"/>
      <c r="K64" s="19"/>
    </row>
    <row r="65" spans="1:11" ht="12.75">
      <c r="A65" s="30"/>
      <c r="B65" s="30"/>
      <c r="C65" s="30"/>
      <c r="D65" s="30"/>
      <c r="E65" s="30" t="s">
        <v>69</v>
      </c>
      <c r="F65" s="61">
        <v>40394</v>
      </c>
      <c r="G65" s="61">
        <v>40394.45</v>
      </c>
      <c r="H65" s="61"/>
      <c r="I65" s="46"/>
      <c r="J65" s="30"/>
      <c r="K65" s="19"/>
    </row>
    <row r="66" spans="1:11" ht="12.75">
      <c r="A66" s="30"/>
      <c r="B66" s="30"/>
      <c r="C66" s="30"/>
      <c r="D66" s="30"/>
      <c r="E66" s="30" t="s">
        <v>70</v>
      </c>
      <c r="F66" s="61">
        <v>7000</v>
      </c>
      <c r="G66" s="61">
        <v>7000</v>
      </c>
      <c r="H66" s="61"/>
      <c r="I66" s="46"/>
      <c r="J66" s="30"/>
      <c r="K66" s="19"/>
    </row>
    <row r="67" spans="1:11" ht="12.75">
      <c r="A67" s="30"/>
      <c r="B67" s="30"/>
      <c r="C67" s="30"/>
      <c r="D67" s="30"/>
      <c r="E67" s="30" t="s">
        <v>71</v>
      </c>
      <c r="F67" s="61">
        <v>10000</v>
      </c>
      <c r="G67" s="61">
        <v>10000</v>
      </c>
      <c r="H67" s="61"/>
      <c r="I67" s="46"/>
      <c r="J67" s="30"/>
      <c r="K67" s="19"/>
    </row>
    <row r="68" spans="1:11" ht="25.5">
      <c r="A68" s="33"/>
      <c r="B68" s="33"/>
      <c r="C68" s="33"/>
      <c r="D68" s="33"/>
      <c r="E68" s="99" t="s">
        <v>72</v>
      </c>
      <c r="F68" s="96">
        <v>11000</v>
      </c>
      <c r="G68" s="96">
        <v>9016.39</v>
      </c>
      <c r="H68" s="96"/>
      <c r="I68" s="111"/>
      <c r="J68" s="33"/>
      <c r="K68" s="19"/>
    </row>
    <row r="69" spans="1:11" ht="25.5">
      <c r="A69" s="1">
        <v>49</v>
      </c>
      <c r="B69" s="1">
        <v>801</v>
      </c>
      <c r="C69" s="1">
        <v>80101</v>
      </c>
      <c r="D69" s="1">
        <v>6050</v>
      </c>
      <c r="E69" s="1" t="s">
        <v>65</v>
      </c>
      <c r="F69" s="64">
        <v>62487</v>
      </c>
      <c r="G69" s="64">
        <v>62486.84</v>
      </c>
      <c r="H69" s="75" t="s">
        <v>10</v>
      </c>
      <c r="I69" s="75" t="s">
        <v>10</v>
      </c>
      <c r="J69" s="4" t="s">
        <v>90</v>
      </c>
      <c r="K69" s="19"/>
    </row>
    <row r="70" spans="1:11" ht="12.75">
      <c r="A70" s="30"/>
      <c r="B70" s="30"/>
      <c r="C70" s="30"/>
      <c r="D70" s="30"/>
      <c r="E70" s="30" t="s">
        <v>66</v>
      </c>
      <c r="F70" s="61">
        <v>39369</v>
      </c>
      <c r="G70" s="61">
        <v>39368.84</v>
      </c>
      <c r="H70" s="61"/>
      <c r="I70" s="46"/>
      <c r="J70" s="30"/>
      <c r="K70" s="19"/>
    </row>
    <row r="71" spans="1:11" ht="12.75">
      <c r="A71" s="33"/>
      <c r="B71" s="33"/>
      <c r="C71" s="33"/>
      <c r="D71" s="33"/>
      <c r="E71" s="33" t="s">
        <v>67</v>
      </c>
      <c r="F71" s="96">
        <v>23118</v>
      </c>
      <c r="G71" s="96">
        <v>23118</v>
      </c>
      <c r="H71" s="96"/>
      <c r="I71" s="111"/>
      <c r="J71" s="33"/>
      <c r="K71" s="19"/>
    </row>
    <row r="72" spans="1:11" ht="25.5">
      <c r="A72" s="33">
        <v>50</v>
      </c>
      <c r="B72" s="33">
        <v>921</v>
      </c>
      <c r="C72" s="33">
        <v>92109</v>
      </c>
      <c r="D72" s="33">
        <v>6220</v>
      </c>
      <c r="E72" s="95" t="s">
        <v>52</v>
      </c>
      <c r="F72" s="96">
        <v>9455</v>
      </c>
      <c r="G72" s="96">
        <v>9455</v>
      </c>
      <c r="H72" s="111" t="s">
        <v>10</v>
      </c>
      <c r="I72" s="111" t="s">
        <v>10</v>
      </c>
      <c r="J72" s="99" t="s">
        <v>91</v>
      </c>
      <c r="K72" s="19"/>
    </row>
    <row r="73" spans="1:11" ht="25.5">
      <c r="A73" s="33">
        <v>51</v>
      </c>
      <c r="B73" s="33">
        <v>926</v>
      </c>
      <c r="C73" s="33">
        <v>92601</v>
      </c>
      <c r="D73" s="33">
        <v>6050</v>
      </c>
      <c r="E73" s="95" t="s">
        <v>76</v>
      </c>
      <c r="F73" s="96">
        <v>25000</v>
      </c>
      <c r="G73" s="96">
        <v>25000</v>
      </c>
      <c r="H73" s="111" t="s">
        <v>10</v>
      </c>
      <c r="I73" s="111" t="s">
        <v>10</v>
      </c>
      <c r="J73" s="99" t="s">
        <v>91</v>
      </c>
      <c r="K73" s="19"/>
    </row>
    <row r="74" spans="1:11" ht="38.25">
      <c r="A74" s="33"/>
      <c r="B74" s="33"/>
      <c r="C74" s="33"/>
      <c r="D74" s="33"/>
      <c r="E74" s="95" t="s">
        <v>86</v>
      </c>
      <c r="F74" s="96"/>
      <c r="G74" s="96"/>
      <c r="H74" s="96"/>
      <c r="I74" s="96"/>
      <c r="J74" s="33"/>
      <c r="K74" s="19"/>
    </row>
    <row r="75" spans="1:11" ht="12.75">
      <c r="A75" s="3"/>
      <c r="B75" s="3"/>
      <c r="C75" s="3"/>
      <c r="D75" s="3"/>
      <c r="E75" s="3" t="s">
        <v>77</v>
      </c>
      <c r="F75" s="105">
        <f>F61+F63+F69+F72+F73</f>
        <v>2969968</v>
      </c>
      <c r="G75" s="105">
        <f>G61+G63+G69+G72+G73</f>
        <v>2864232.17</v>
      </c>
      <c r="H75" s="105">
        <f>H61</f>
        <v>658718</v>
      </c>
      <c r="I75" s="57" t="s">
        <v>10</v>
      </c>
      <c r="J75" s="3"/>
      <c r="K75" s="110"/>
    </row>
  </sheetData>
  <mergeCells count="8">
    <mergeCell ref="A1:A5"/>
    <mergeCell ref="B1:B5"/>
    <mergeCell ref="C1:C5"/>
    <mergeCell ref="D1:D5"/>
    <mergeCell ref="E1:E5"/>
    <mergeCell ref="F1:G1"/>
    <mergeCell ref="J1:K5"/>
    <mergeCell ref="H2:H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6.140625" style="0" customWidth="1"/>
    <col min="4" max="4" width="6.00390625" style="0" customWidth="1"/>
    <col min="5" max="5" width="39.28125" style="390" customWidth="1"/>
    <col min="6" max="6" width="14.57421875" style="0" customWidth="1"/>
    <col min="7" max="7" width="14.28125" style="0" customWidth="1"/>
    <col min="8" max="8" width="15.00390625" style="0" customWidth="1"/>
    <col min="9" max="9" width="13.28125" style="390" customWidth="1"/>
    <col min="10" max="10" width="22.140625" style="0" customWidth="1"/>
  </cols>
  <sheetData>
    <row r="1" spans="1:10" ht="18">
      <c r="A1" s="336" t="s">
        <v>208</v>
      </c>
      <c r="B1" s="336"/>
      <c r="C1" s="336"/>
      <c r="D1" s="336"/>
      <c r="E1" s="336"/>
      <c r="F1" s="336"/>
      <c r="G1" s="336"/>
      <c r="H1" s="336"/>
      <c r="I1" s="336"/>
      <c r="J1" s="336"/>
    </row>
    <row r="2" spans="1:10" ht="18">
      <c r="A2" s="144"/>
      <c r="B2" s="144"/>
      <c r="C2" s="144"/>
      <c r="D2" s="144"/>
      <c r="E2" s="144"/>
      <c r="F2" s="156"/>
      <c r="G2" s="156"/>
      <c r="H2" s="156"/>
      <c r="I2" s="340" t="s">
        <v>263</v>
      </c>
      <c r="J2" s="341"/>
    </row>
    <row r="3" spans="1:11" s="347" customFormat="1" ht="12.75">
      <c r="A3" s="342" t="s">
        <v>0</v>
      </c>
      <c r="B3" s="342" t="s">
        <v>1</v>
      </c>
      <c r="C3" s="342" t="s">
        <v>2</v>
      </c>
      <c r="D3" s="342" t="s">
        <v>8</v>
      </c>
      <c r="E3" s="343" t="s">
        <v>3</v>
      </c>
      <c r="F3" s="344" t="s">
        <v>193</v>
      </c>
      <c r="G3" s="345"/>
      <c r="H3" s="345"/>
      <c r="I3" s="348"/>
      <c r="J3" s="343" t="s">
        <v>7</v>
      </c>
      <c r="K3" s="346"/>
    </row>
    <row r="4" spans="1:11" s="347" customFormat="1" ht="12.75">
      <c r="A4" s="342"/>
      <c r="B4" s="342"/>
      <c r="C4" s="342"/>
      <c r="D4" s="342"/>
      <c r="E4" s="343"/>
      <c r="F4" s="348"/>
      <c r="G4" s="349"/>
      <c r="H4" s="350" t="s">
        <v>262</v>
      </c>
      <c r="I4" s="348"/>
      <c r="J4" s="351"/>
      <c r="K4" s="346"/>
    </row>
    <row r="5" spans="1:11" s="347" customFormat="1" ht="38.25">
      <c r="A5" s="342"/>
      <c r="B5" s="342"/>
      <c r="C5" s="342"/>
      <c r="D5" s="342"/>
      <c r="E5" s="343"/>
      <c r="F5" s="348" t="s">
        <v>4</v>
      </c>
      <c r="G5" s="349" t="s">
        <v>207</v>
      </c>
      <c r="H5" s="352"/>
      <c r="I5" s="348" t="s">
        <v>6</v>
      </c>
      <c r="J5" s="351"/>
      <c r="K5" s="346"/>
    </row>
    <row r="6" spans="1:11" s="347" customFormat="1" ht="12.75">
      <c r="A6" s="353">
        <v>1</v>
      </c>
      <c r="B6" s="353">
        <v>2</v>
      </c>
      <c r="C6" s="353">
        <v>3</v>
      </c>
      <c r="D6" s="353">
        <v>4</v>
      </c>
      <c r="E6" s="353">
        <v>5</v>
      </c>
      <c r="F6" s="354">
        <v>6</v>
      </c>
      <c r="G6" s="354" t="s">
        <v>174</v>
      </c>
      <c r="H6" s="354" t="s">
        <v>175</v>
      </c>
      <c r="I6" s="354" t="s">
        <v>176</v>
      </c>
      <c r="J6" s="354" t="s">
        <v>186</v>
      </c>
      <c r="K6" s="346"/>
    </row>
    <row r="7" spans="1:11" ht="33" customHeight="1">
      <c r="A7" s="218">
        <v>1</v>
      </c>
      <c r="B7" s="302"/>
      <c r="C7" s="302"/>
      <c r="D7" s="219"/>
      <c r="E7" s="219" t="s">
        <v>9</v>
      </c>
      <c r="F7" s="221" t="s">
        <v>10</v>
      </c>
      <c r="G7" s="221" t="s">
        <v>10</v>
      </c>
      <c r="H7" s="221" t="s">
        <v>10</v>
      </c>
      <c r="I7" s="221">
        <v>13457.99</v>
      </c>
      <c r="J7" s="303" t="s">
        <v>14</v>
      </c>
      <c r="K7" s="298"/>
    </row>
    <row r="8" spans="1:11" ht="31.5" customHeight="1">
      <c r="A8" s="218">
        <v>2</v>
      </c>
      <c r="B8" s="219"/>
      <c r="C8" s="219"/>
      <c r="D8" s="219"/>
      <c r="E8" s="219" t="s">
        <v>12</v>
      </c>
      <c r="F8" s="221" t="s">
        <v>10</v>
      </c>
      <c r="G8" s="221" t="s">
        <v>10</v>
      </c>
      <c r="H8" s="221" t="s">
        <v>10</v>
      </c>
      <c r="I8" s="221">
        <v>13420</v>
      </c>
      <c r="J8" s="303" t="s">
        <v>14</v>
      </c>
      <c r="K8" s="298"/>
    </row>
    <row r="9" spans="1:11" ht="32.25" customHeight="1">
      <c r="A9" s="218">
        <v>3</v>
      </c>
      <c r="B9" s="219"/>
      <c r="C9" s="219"/>
      <c r="D9" s="219"/>
      <c r="E9" s="219" t="s">
        <v>11</v>
      </c>
      <c r="F9" s="221" t="s">
        <v>10</v>
      </c>
      <c r="G9" s="221" t="s">
        <v>10</v>
      </c>
      <c r="H9" s="221" t="s">
        <v>10</v>
      </c>
      <c r="I9" s="221">
        <v>19260</v>
      </c>
      <c r="J9" s="303" t="s">
        <v>14</v>
      </c>
      <c r="K9" s="298"/>
    </row>
    <row r="10" spans="1:11" ht="36" customHeight="1">
      <c r="A10" s="218">
        <v>4</v>
      </c>
      <c r="B10" s="219"/>
      <c r="C10" s="219"/>
      <c r="D10" s="219"/>
      <c r="E10" s="219" t="s">
        <v>12</v>
      </c>
      <c r="F10" s="221" t="s">
        <v>10</v>
      </c>
      <c r="G10" s="221" t="s">
        <v>10</v>
      </c>
      <c r="H10" s="221" t="s">
        <v>10</v>
      </c>
      <c r="I10" s="221">
        <v>13420</v>
      </c>
      <c r="J10" s="303" t="s">
        <v>14</v>
      </c>
      <c r="K10" s="298"/>
    </row>
    <row r="11" spans="1:11" ht="36.75" customHeight="1">
      <c r="A11" s="218">
        <v>5</v>
      </c>
      <c r="B11" s="1"/>
      <c r="C11" s="1"/>
      <c r="D11" s="1"/>
      <c r="E11" s="219" t="s">
        <v>13</v>
      </c>
      <c r="F11" s="221" t="s">
        <v>10</v>
      </c>
      <c r="G11" s="221" t="s">
        <v>10</v>
      </c>
      <c r="H11" s="221" t="s">
        <v>10</v>
      </c>
      <c r="I11" s="221">
        <v>12207.6</v>
      </c>
      <c r="J11" s="303" t="s">
        <v>192</v>
      </c>
      <c r="K11" s="298"/>
    </row>
    <row r="12" spans="1:11" ht="32.25" customHeight="1">
      <c r="A12" s="218">
        <v>6</v>
      </c>
      <c r="B12" s="1"/>
      <c r="C12" s="1"/>
      <c r="D12" s="1"/>
      <c r="E12" s="219" t="s">
        <v>15</v>
      </c>
      <c r="F12" s="221" t="s">
        <v>10</v>
      </c>
      <c r="G12" s="221" t="s">
        <v>10</v>
      </c>
      <c r="H12" s="221" t="s">
        <v>10</v>
      </c>
      <c r="I12" s="221">
        <v>20988.6</v>
      </c>
      <c r="J12" s="303" t="s">
        <v>14</v>
      </c>
      <c r="K12" s="298"/>
    </row>
    <row r="13" spans="1:11" ht="30.75" customHeight="1">
      <c r="A13" s="218">
        <v>7</v>
      </c>
      <c r="B13" s="1"/>
      <c r="C13" s="1"/>
      <c r="D13" s="1"/>
      <c r="E13" s="219" t="s">
        <v>16</v>
      </c>
      <c r="F13" s="221" t="s">
        <v>10</v>
      </c>
      <c r="G13" s="221" t="s">
        <v>10</v>
      </c>
      <c r="H13" s="221" t="s">
        <v>10</v>
      </c>
      <c r="I13" s="221">
        <v>76817.61</v>
      </c>
      <c r="J13" s="303" t="s">
        <v>14</v>
      </c>
      <c r="K13" s="298"/>
    </row>
    <row r="14" spans="1:11" ht="28.5" customHeight="1">
      <c r="A14" s="218">
        <v>8</v>
      </c>
      <c r="B14" s="1"/>
      <c r="C14" s="1"/>
      <c r="D14" s="1"/>
      <c r="E14" s="219" t="s">
        <v>50</v>
      </c>
      <c r="F14" s="221" t="s">
        <v>10</v>
      </c>
      <c r="G14" s="221" t="s">
        <v>10</v>
      </c>
      <c r="H14" s="221" t="s">
        <v>10</v>
      </c>
      <c r="I14" s="221">
        <v>33833.16</v>
      </c>
      <c r="J14" s="303" t="s">
        <v>14</v>
      </c>
      <c r="K14" s="298"/>
    </row>
    <row r="15" spans="1:11" ht="24" customHeight="1">
      <c r="A15" s="218">
        <v>9</v>
      </c>
      <c r="B15" s="1"/>
      <c r="C15" s="1"/>
      <c r="D15" s="1"/>
      <c r="E15" s="219" t="s">
        <v>17</v>
      </c>
      <c r="F15" s="221" t="s">
        <v>10</v>
      </c>
      <c r="G15" s="221" t="s">
        <v>10</v>
      </c>
      <c r="H15" s="221" t="s">
        <v>10</v>
      </c>
      <c r="I15" s="221">
        <v>9448.8</v>
      </c>
      <c r="J15" s="303" t="s">
        <v>14</v>
      </c>
      <c r="K15" s="298"/>
    </row>
    <row r="16" spans="1:11" ht="26.25" customHeight="1">
      <c r="A16" s="218">
        <v>10</v>
      </c>
      <c r="B16" s="1"/>
      <c r="C16" s="1"/>
      <c r="D16" s="1"/>
      <c r="E16" s="219" t="s">
        <v>23</v>
      </c>
      <c r="F16" s="221" t="s">
        <v>10</v>
      </c>
      <c r="G16" s="221" t="s">
        <v>10</v>
      </c>
      <c r="H16" s="222" t="s">
        <v>10</v>
      </c>
      <c r="I16" s="221">
        <v>16060</v>
      </c>
      <c r="J16" s="246" t="s">
        <v>14</v>
      </c>
      <c r="K16" s="298"/>
    </row>
    <row r="17" spans="1:11" ht="24.75" customHeight="1">
      <c r="A17" s="218">
        <v>11</v>
      </c>
      <c r="B17" s="1"/>
      <c r="C17" s="1"/>
      <c r="D17" s="1"/>
      <c r="E17" s="219" t="s">
        <v>63</v>
      </c>
      <c r="F17" s="221" t="s">
        <v>10</v>
      </c>
      <c r="G17" s="221" t="s">
        <v>10</v>
      </c>
      <c r="H17" s="222" t="s">
        <v>10</v>
      </c>
      <c r="I17" s="221">
        <v>2583.58</v>
      </c>
      <c r="J17" s="246" t="s">
        <v>14</v>
      </c>
      <c r="K17" s="298"/>
    </row>
    <row r="18" spans="1:11" ht="25.5" customHeight="1">
      <c r="A18" s="218">
        <v>13</v>
      </c>
      <c r="B18" s="1">
        <v>600</v>
      </c>
      <c r="C18" s="1">
        <v>60016</v>
      </c>
      <c r="D18" s="1">
        <v>6050</v>
      </c>
      <c r="E18" s="226" t="s">
        <v>18</v>
      </c>
      <c r="F18" s="221" t="s">
        <v>10</v>
      </c>
      <c r="G18" s="221" t="s">
        <v>10</v>
      </c>
      <c r="H18" s="222" t="s">
        <v>10</v>
      </c>
      <c r="I18" s="221">
        <v>12759.98</v>
      </c>
      <c r="J18" s="246" t="s">
        <v>14</v>
      </c>
      <c r="K18" s="298"/>
    </row>
    <row r="19" spans="1:11" ht="23.25" customHeight="1">
      <c r="A19" s="257">
        <v>14</v>
      </c>
      <c r="B19" s="258">
        <v>600</v>
      </c>
      <c r="C19" s="258">
        <v>60016</v>
      </c>
      <c r="D19" s="258">
        <v>6050</v>
      </c>
      <c r="E19" s="355" t="s">
        <v>19</v>
      </c>
      <c r="F19" s="391" t="s">
        <v>10</v>
      </c>
      <c r="G19" s="391" t="s">
        <v>10</v>
      </c>
      <c r="H19" s="407" t="s">
        <v>10</v>
      </c>
      <c r="I19" s="391">
        <v>5839</v>
      </c>
      <c r="J19" s="261" t="s">
        <v>14</v>
      </c>
      <c r="K19" s="298"/>
    </row>
    <row r="20" spans="1:11" ht="25.5">
      <c r="A20" s="257">
        <v>15</v>
      </c>
      <c r="B20" s="258">
        <v>600</v>
      </c>
      <c r="C20" s="258">
        <v>60016</v>
      </c>
      <c r="D20" s="258">
        <v>6050</v>
      </c>
      <c r="E20" s="356" t="s">
        <v>82</v>
      </c>
      <c r="F20" s="391" t="s">
        <v>10</v>
      </c>
      <c r="G20" s="391" t="s">
        <v>10</v>
      </c>
      <c r="H20" s="407" t="s">
        <v>10</v>
      </c>
      <c r="I20" s="391">
        <v>20740</v>
      </c>
      <c r="J20" s="263" t="s">
        <v>56</v>
      </c>
      <c r="K20" s="298"/>
    </row>
    <row r="21" spans="1:11" ht="38.25">
      <c r="A21" s="264">
        <v>16</v>
      </c>
      <c r="B21" s="265">
        <v>600</v>
      </c>
      <c r="C21" s="265">
        <v>60016</v>
      </c>
      <c r="D21" s="265">
        <v>6050</v>
      </c>
      <c r="E21" s="357" t="s">
        <v>231</v>
      </c>
      <c r="F21" s="392">
        <v>1441992</v>
      </c>
      <c r="G21" s="392">
        <v>1430270.86</v>
      </c>
      <c r="H21" s="408">
        <v>443232</v>
      </c>
      <c r="I21" s="392">
        <v>0</v>
      </c>
      <c r="J21" s="269" t="s">
        <v>20</v>
      </c>
      <c r="K21" s="298"/>
    </row>
    <row r="22" spans="1:11" ht="19.5" customHeight="1">
      <c r="A22" s="270"/>
      <c r="B22" s="271"/>
      <c r="C22" s="271">
        <v>60016</v>
      </c>
      <c r="D22" s="271">
        <v>6050</v>
      </c>
      <c r="E22" s="358" t="s">
        <v>22</v>
      </c>
      <c r="F22" s="393">
        <f>SUM(F21)</f>
        <v>1441992</v>
      </c>
      <c r="G22" s="393">
        <f>SUM(G21)</f>
        <v>1430270.86</v>
      </c>
      <c r="H22" s="409">
        <f>SUM(H21)</f>
        <v>443232</v>
      </c>
      <c r="I22" s="393"/>
      <c r="J22" s="275"/>
      <c r="K22" s="298"/>
    </row>
    <row r="23" spans="1:11" ht="25.5">
      <c r="A23" s="276">
        <v>17</v>
      </c>
      <c r="B23" s="277">
        <v>600</v>
      </c>
      <c r="C23" s="277">
        <v>60078</v>
      </c>
      <c r="D23" s="277">
        <v>6050</v>
      </c>
      <c r="E23" s="359" t="s">
        <v>55</v>
      </c>
      <c r="F23" s="394">
        <v>0</v>
      </c>
      <c r="G23" s="394">
        <v>0</v>
      </c>
      <c r="H23" s="410" t="s">
        <v>10</v>
      </c>
      <c r="I23" s="394">
        <v>16897</v>
      </c>
      <c r="J23" s="281" t="s">
        <v>56</v>
      </c>
      <c r="K23" s="298"/>
    </row>
    <row r="24" spans="1:11" ht="38.25">
      <c r="A24" s="282">
        <v>18</v>
      </c>
      <c r="B24" s="271">
        <v>630</v>
      </c>
      <c r="C24" s="271">
        <v>63003</v>
      </c>
      <c r="D24" s="271">
        <v>6060</v>
      </c>
      <c r="E24" s="360" t="s">
        <v>241</v>
      </c>
      <c r="F24" s="393">
        <v>15476</v>
      </c>
      <c r="G24" s="411">
        <v>15476</v>
      </c>
      <c r="H24" s="412"/>
      <c r="I24" s="393">
        <v>0</v>
      </c>
      <c r="J24" s="287" t="s">
        <v>226</v>
      </c>
      <c r="K24" s="298"/>
    </row>
    <row r="25" spans="1:11" ht="21.75" customHeight="1">
      <c r="A25" s="282">
        <v>19</v>
      </c>
      <c r="B25" s="282">
        <v>700</v>
      </c>
      <c r="C25" s="282">
        <v>70005</v>
      </c>
      <c r="D25" s="282">
        <v>6060</v>
      </c>
      <c r="E25" s="361" t="s">
        <v>116</v>
      </c>
      <c r="F25" s="395">
        <v>4955</v>
      </c>
      <c r="G25" s="395">
        <v>4955</v>
      </c>
      <c r="H25" s="410" t="s">
        <v>10</v>
      </c>
      <c r="I25" s="395">
        <v>0</v>
      </c>
      <c r="J25" s="287" t="s">
        <v>20</v>
      </c>
      <c r="K25" s="298"/>
    </row>
    <row r="26" spans="1:11" ht="21.75" customHeight="1">
      <c r="A26" s="282">
        <v>20</v>
      </c>
      <c r="B26" s="282">
        <v>700</v>
      </c>
      <c r="C26" s="282">
        <v>70005</v>
      </c>
      <c r="D26" s="282">
        <v>6060</v>
      </c>
      <c r="E26" s="361" t="s">
        <v>230</v>
      </c>
      <c r="F26" s="395">
        <v>15000</v>
      </c>
      <c r="G26" s="395">
        <v>14900</v>
      </c>
      <c r="H26" s="413"/>
      <c r="I26" s="395">
        <v>0</v>
      </c>
      <c r="J26" s="287" t="s">
        <v>20</v>
      </c>
      <c r="K26" s="298"/>
    </row>
    <row r="27" spans="1:11" s="301" customFormat="1" ht="19.5" customHeight="1">
      <c r="A27" s="288"/>
      <c r="B27" s="271">
        <v>700</v>
      </c>
      <c r="C27" s="271">
        <v>70005</v>
      </c>
      <c r="D27" s="271"/>
      <c r="E27" s="358" t="s">
        <v>22</v>
      </c>
      <c r="F27" s="393">
        <f>F25+F26</f>
        <v>19955</v>
      </c>
      <c r="G27" s="393">
        <f>G25+G26</f>
        <v>19855</v>
      </c>
      <c r="H27" s="414"/>
      <c r="I27" s="393"/>
      <c r="J27" s="300"/>
      <c r="K27" s="311"/>
    </row>
    <row r="28" spans="1:11" ht="39.75" customHeight="1">
      <c r="A28" s="288">
        <v>21</v>
      </c>
      <c r="B28" s="271">
        <v>710</v>
      </c>
      <c r="C28" s="271">
        <v>71035</v>
      </c>
      <c r="D28" s="271">
        <v>6050</v>
      </c>
      <c r="E28" s="362" t="s">
        <v>242</v>
      </c>
      <c r="F28" s="393">
        <v>100000</v>
      </c>
      <c r="G28" s="393">
        <v>89115.87</v>
      </c>
      <c r="H28" s="409" t="s">
        <v>10</v>
      </c>
      <c r="I28" s="393">
        <v>99585.44</v>
      </c>
      <c r="J28" s="287" t="s">
        <v>243</v>
      </c>
      <c r="K28" s="298"/>
    </row>
    <row r="29" spans="1:11" ht="38.25">
      <c r="A29" s="282">
        <v>22</v>
      </c>
      <c r="B29" s="258">
        <v>710</v>
      </c>
      <c r="C29" s="258">
        <v>71095</v>
      </c>
      <c r="D29" s="258">
        <v>6050</v>
      </c>
      <c r="E29" s="356" t="s">
        <v>30</v>
      </c>
      <c r="F29" s="391" t="s">
        <v>10</v>
      </c>
      <c r="G29" s="391" t="s">
        <v>10</v>
      </c>
      <c r="H29" s="407" t="s">
        <v>10</v>
      </c>
      <c r="I29" s="391">
        <v>11147.3</v>
      </c>
      <c r="J29" s="290"/>
      <c r="K29" s="298"/>
    </row>
    <row r="30" spans="1:11" ht="30" customHeight="1">
      <c r="A30" s="282">
        <v>23</v>
      </c>
      <c r="B30" s="258">
        <v>750</v>
      </c>
      <c r="C30" s="258">
        <v>75023</v>
      </c>
      <c r="D30" s="258">
        <v>6050</v>
      </c>
      <c r="E30" s="356" t="s">
        <v>117</v>
      </c>
      <c r="F30" s="391">
        <v>20000</v>
      </c>
      <c r="G30" s="391">
        <v>19790</v>
      </c>
      <c r="H30" s="407" t="s">
        <v>10</v>
      </c>
      <c r="I30" s="391">
        <v>0</v>
      </c>
      <c r="J30" s="263" t="s">
        <v>20</v>
      </c>
      <c r="K30" s="298"/>
    </row>
    <row r="31" spans="1:11" ht="71.25" customHeight="1">
      <c r="A31" s="225">
        <v>24</v>
      </c>
      <c r="B31" s="219">
        <v>750</v>
      </c>
      <c r="C31" s="219">
        <v>75023</v>
      </c>
      <c r="D31" s="219">
        <v>6050</v>
      </c>
      <c r="E31" s="226" t="s">
        <v>57</v>
      </c>
      <c r="F31" s="221">
        <v>743603</v>
      </c>
      <c r="G31" s="221">
        <v>743602.89</v>
      </c>
      <c r="H31" s="222" t="s">
        <v>10</v>
      </c>
      <c r="I31" s="221">
        <v>181343.39</v>
      </c>
      <c r="J31" s="227" t="s">
        <v>232</v>
      </c>
      <c r="K31" s="298"/>
    </row>
    <row r="32" spans="1:11" ht="24.75" customHeight="1">
      <c r="A32" s="225">
        <v>25</v>
      </c>
      <c r="B32" s="219">
        <v>750</v>
      </c>
      <c r="C32" s="219">
        <v>75023</v>
      </c>
      <c r="D32" s="219">
        <v>6050</v>
      </c>
      <c r="E32" s="226" t="s">
        <v>245</v>
      </c>
      <c r="F32" s="221">
        <v>20000</v>
      </c>
      <c r="G32" s="221">
        <v>19992.27</v>
      </c>
      <c r="H32" s="222" t="s">
        <v>10</v>
      </c>
      <c r="I32" s="221">
        <v>29992.27</v>
      </c>
      <c r="J32" s="211" t="s">
        <v>20</v>
      </c>
      <c r="K32" s="298"/>
    </row>
    <row r="33" spans="1:11" ht="27" customHeight="1">
      <c r="A33" s="184">
        <v>26</v>
      </c>
      <c r="B33" s="33">
        <v>750</v>
      </c>
      <c r="C33" s="33">
        <v>75023</v>
      </c>
      <c r="D33" s="33">
        <v>6060</v>
      </c>
      <c r="E33" s="363" t="s">
        <v>209</v>
      </c>
      <c r="F33" s="320">
        <v>32786</v>
      </c>
      <c r="G33" s="320">
        <v>32785.99</v>
      </c>
      <c r="H33" s="222" t="s">
        <v>10</v>
      </c>
      <c r="I33" s="320">
        <v>0</v>
      </c>
      <c r="J33" s="296" t="s">
        <v>20</v>
      </c>
      <c r="K33" s="298"/>
    </row>
    <row r="34" spans="1:11" ht="25.5" customHeight="1">
      <c r="A34" s="184">
        <v>27</v>
      </c>
      <c r="B34" s="33">
        <v>750</v>
      </c>
      <c r="C34" s="33">
        <v>75023</v>
      </c>
      <c r="D34" s="33">
        <v>6060</v>
      </c>
      <c r="E34" s="319" t="s">
        <v>118</v>
      </c>
      <c r="F34" s="320">
        <v>18032</v>
      </c>
      <c r="G34" s="320">
        <v>18031.44</v>
      </c>
      <c r="H34" s="222" t="s">
        <v>10</v>
      </c>
      <c r="I34" s="320">
        <v>0</v>
      </c>
      <c r="J34" s="296" t="s">
        <v>20</v>
      </c>
      <c r="K34" s="298"/>
    </row>
    <row r="35" spans="1:11" ht="38.25">
      <c r="A35" s="282">
        <v>28</v>
      </c>
      <c r="B35" s="258">
        <v>750</v>
      </c>
      <c r="C35" s="258">
        <v>75023</v>
      </c>
      <c r="D35" s="258">
        <v>6060</v>
      </c>
      <c r="E35" s="356" t="s">
        <v>210</v>
      </c>
      <c r="F35" s="391">
        <v>24400</v>
      </c>
      <c r="G35" s="391">
        <v>24400</v>
      </c>
      <c r="H35" s="407" t="s">
        <v>10</v>
      </c>
      <c r="I35" s="391">
        <v>0</v>
      </c>
      <c r="J35" s="296" t="s">
        <v>20</v>
      </c>
      <c r="K35" s="298"/>
    </row>
    <row r="36" spans="1:11" ht="21.75" customHeight="1">
      <c r="A36" s="201"/>
      <c r="B36" s="81"/>
      <c r="C36" s="81">
        <v>75023</v>
      </c>
      <c r="D36" s="81"/>
      <c r="E36" s="364" t="s">
        <v>22</v>
      </c>
      <c r="F36" s="396">
        <f>F30+F31+F32+F33+F34+F35</f>
        <v>858821</v>
      </c>
      <c r="G36" s="396">
        <f>G30+G31+G32+G33+G34+G35</f>
        <v>858602.59</v>
      </c>
      <c r="H36" s="222" t="s">
        <v>10</v>
      </c>
      <c r="I36" s="396">
        <v>0</v>
      </c>
      <c r="J36" s="296"/>
      <c r="K36" s="298"/>
    </row>
    <row r="37" spans="1:11" s="153" customFormat="1" ht="21.75" customHeight="1">
      <c r="A37" s="122">
        <v>29</v>
      </c>
      <c r="B37" s="122">
        <v>754</v>
      </c>
      <c r="C37" s="122">
        <v>75412</v>
      </c>
      <c r="D37" s="122">
        <v>6060</v>
      </c>
      <c r="E37" s="365" t="s">
        <v>211</v>
      </c>
      <c r="F37" s="315">
        <v>8000</v>
      </c>
      <c r="G37" s="315">
        <v>7991.5</v>
      </c>
      <c r="H37" s="297"/>
      <c r="I37" s="315">
        <v>0</v>
      </c>
      <c r="J37" s="296" t="s">
        <v>20</v>
      </c>
      <c r="K37" s="312"/>
    </row>
    <row r="38" spans="1:11" ht="64.5" customHeight="1">
      <c r="A38" s="225">
        <v>30</v>
      </c>
      <c r="B38" s="225">
        <v>754</v>
      </c>
      <c r="C38" s="225">
        <v>75412</v>
      </c>
      <c r="D38" s="225">
        <v>6069</v>
      </c>
      <c r="E38" s="366" t="s">
        <v>250</v>
      </c>
      <c r="F38" s="315">
        <v>103079</v>
      </c>
      <c r="G38" s="313">
        <v>103079</v>
      </c>
      <c r="H38" s="222" t="s">
        <v>10</v>
      </c>
      <c r="I38" s="315">
        <v>0</v>
      </c>
      <c r="J38" s="314" t="s">
        <v>227</v>
      </c>
      <c r="K38" s="298"/>
    </row>
    <row r="39" spans="1:11" ht="25.5">
      <c r="A39" s="122">
        <v>31</v>
      </c>
      <c r="B39" s="122">
        <v>754</v>
      </c>
      <c r="C39" s="122">
        <v>75412</v>
      </c>
      <c r="D39" s="122">
        <v>6230</v>
      </c>
      <c r="E39" s="367" t="s">
        <v>127</v>
      </c>
      <c r="F39" s="315">
        <v>50000</v>
      </c>
      <c r="G39" s="315">
        <v>50000</v>
      </c>
      <c r="H39" s="222" t="s">
        <v>10</v>
      </c>
      <c r="I39" s="315">
        <v>0</v>
      </c>
      <c r="J39" s="296" t="s">
        <v>20</v>
      </c>
      <c r="K39" s="298"/>
    </row>
    <row r="40" spans="1:11" ht="25.5">
      <c r="A40" s="122">
        <v>32</v>
      </c>
      <c r="B40" s="122">
        <v>754</v>
      </c>
      <c r="C40" s="122">
        <v>75412</v>
      </c>
      <c r="D40" s="122">
        <v>6230</v>
      </c>
      <c r="E40" s="367" t="s">
        <v>126</v>
      </c>
      <c r="F40" s="315">
        <v>355000</v>
      </c>
      <c r="G40" s="315">
        <v>355000</v>
      </c>
      <c r="H40" s="222">
        <v>100000</v>
      </c>
      <c r="I40" s="315">
        <v>0</v>
      </c>
      <c r="J40" s="296" t="s">
        <v>20</v>
      </c>
      <c r="K40" s="298"/>
    </row>
    <row r="41" spans="1:11" s="301" customFormat="1" ht="19.5" customHeight="1">
      <c r="A41" s="81"/>
      <c r="B41" s="81">
        <v>754</v>
      </c>
      <c r="C41" s="81">
        <v>75412</v>
      </c>
      <c r="D41" s="81"/>
      <c r="E41" s="368" t="s">
        <v>22</v>
      </c>
      <c r="F41" s="396">
        <f>SUM(F37:F40)</f>
        <v>516079</v>
      </c>
      <c r="G41" s="396">
        <f>G37+G38+G39+G40</f>
        <v>516070.5</v>
      </c>
      <c r="H41" s="316">
        <v>100000</v>
      </c>
      <c r="I41" s="396">
        <f>SUM(I38:I40)</f>
        <v>0</v>
      </c>
      <c r="J41" s="305"/>
      <c r="K41" s="311"/>
    </row>
    <row r="42" spans="1:11" ht="25.5">
      <c r="A42" s="122">
        <v>34</v>
      </c>
      <c r="B42" s="122">
        <v>754</v>
      </c>
      <c r="C42" s="122">
        <v>75416</v>
      </c>
      <c r="D42" s="122">
        <v>6060</v>
      </c>
      <c r="E42" s="367" t="s">
        <v>100</v>
      </c>
      <c r="F42" s="315">
        <v>35404</v>
      </c>
      <c r="G42" s="315">
        <v>35403.52</v>
      </c>
      <c r="H42" s="222" t="s">
        <v>10</v>
      </c>
      <c r="I42" s="315">
        <v>0</v>
      </c>
      <c r="J42" s="243" t="s">
        <v>20</v>
      </c>
      <c r="K42" s="298"/>
    </row>
    <row r="43" spans="1:11" ht="30" customHeight="1">
      <c r="A43" s="122">
        <v>35</v>
      </c>
      <c r="B43" s="122">
        <v>801</v>
      </c>
      <c r="C43" s="122">
        <v>80101</v>
      </c>
      <c r="D43" s="122">
        <v>6050</v>
      </c>
      <c r="E43" s="367" t="s">
        <v>59</v>
      </c>
      <c r="F43" s="315"/>
      <c r="G43" s="315"/>
      <c r="H43" s="222" t="s">
        <v>10</v>
      </c>
      <c r="I43" s="315">
        <v>16927.5</v>
      </c>
      <c r="J43" s="154" t="s">
        <v>60</v>
      </c>
      <c r="K43" s="298"/>
    </row>
    <row r="44" spans="1:11" ht="40.5" customHeight="1">
      <c r="A44" s="321">
        <v>36</v>
      </c>
      <c r="B44" s="114">
        <v>900</v>
      </c>
      <c r="C44" s="114">
        <v>90001</v>
      </c>
      <c r="D44" s="114">
        <v>6050</v>
      </c>
      <c r="E44" s="115" t="s">
        <v>74</v>
      </c>
      <c r="F44" s="116">
        <v>123220</v>
      </c>
      <c r="G44" s="322">
        <v>123220</v>
      </c>
      <c r="H44" s="222" t="s">
        <v>10</v>
      </c>
      <c r="I44" s="116">
        <v>57224.37</v>
      </c>
      <c r="J44" s="155" t="s">
        <v>237</v>
      </c>
      <c r="K44" s="298"/>
    </row>
    <row r="45" spans="1:11" ht="37.5" customHeight="1">
      <c r="A45" s="201">
        <v>37</v>
      </c>
      <c r="B45" s="1"/>
      <c r="C45" s="1"/>
      <c r="D45" s="1">
        <v>6050</v>
      </c>
      <c r="E45" s="226" t="s">
        <v>75</v>
      </c>
      <c r="F45" s="221">
        <v>125416</v>
      </c>
      <c r="G45" s="415">
        <v>125416</v>
      </c>
      <c r="H45" s="415" t="s">
        <v>10</v>
      </c>
      <c r="I45" s="221">
        <v>21581.23</v>
      </c>
      <c r="J45" s="231" t="s">
        <v>236</v>
      </c>
      <c r="K45" s="298"/>
    </row>
    <row r="46" spans="1:11" ht="47.25" customHeight="1">
      <c r="A46" s="317">
        <v>38</v>
      </c>
      <c r="B46" s="219"/>
      <c r="C46" s="219"/>
      <c r="D46" s="219">
        <v>6050</v>
      </c>
      <c r="E46" s="115" t="s">
        <v>61</v>
      </c>
      <c r="F46" s="221">
        <v>345600</v>
      </c>
      <c r="G46" s="221">
        <v>341999.95</v>
      </c>
      <c r="H46" s="221" t="s">
        <v>10</v>
      </c>
      <c r="I46" s="221">
        <v>345877.37</v>
      </c>
      <c r="J46" s="155" t="s">
        <v>233</v>
      </c>
      <c r="K46" s="298"/>
    </row>
    <row r="47" spans="1:11" ht="38.25">
      <c r="A47" s="318">
        <v>39</v>
      </c>
      <c r="B47" s="114"/>
      <c r="C47" s="114"/>
      <c r="D47" s="319">
        <v>6050</v>
      </c>
      <c r="E47" s="226" t="s">
        <v>234</v>
      </c>
      <c r="F47" s="320">
        <v>325380</v>
      </c>
      <c r="G47" s="320">
        <v>162711.22</v>
      </c>
      <c r="H47" s="221" t="s">
        <v>10</v>
      </c>
      <c r="I47" s="221">
        <v>97601.22</v>
      </c>
      <c r="J47" s="211" t="s">
        <v>235</v>
      </c>
      <c r="K47" s="298"/>
    </row>
    <row r="48" spans="1:11" ht="22.5">
      <c r="A48" s="317">
        <v>40</v>
      </c>
      <c r="B48" s="219"/>
      <c r="C48" s="219"/>
      <c r="D48" s="219">
        <v>6050</v>
      </c>
      <c r="E48" s="226" t="s">
        <v>219</v>
      </c>
      <c r="F48" s="221">
        <v>45000</v>
      </c>
      <c r="G48" s="320">
        <v>45000</v>
      </c>
      <c r="H48" s="221" t="s">
        <v>10</v>
      </c>
      <c r="I48" s="221">
        <v>0</v>
      </c>
      <c r="J48" s="211" t="s">
        <v>220</v>
      </c>
      <c r="K48" s="298"/>
    </row>
    <row r="49" spans="1:11" ht="30" customHeight="1">
      <c r="A49" s="201">
        <v>41</v>
      </c>
      <c r="B49" s="1"/>
      <c r="C49" s="1"/>
      <c r="D49" s="1">
        <v>6010</v>
      </c>
      <c r="E49" s="226" t="s">
        <v>260</v>
      </c>
      <c r="F49" s="221">
        <v>1134000</v>
      </c>
      <c r="G49" s="221">
        <v>1134000</v>
      </c>
      <c r="H49" s="221" t="s">
        <v>10</v>
      </c>
      <c r="I49" s="221">
        <v>0</v>
      </c>
      <c r="J49" s="211" t="s">
        <v>20</v>
      </c>
      <c r="K49" s="298"/>
    </row>
    <row r="50" spans="1:11" ht="42" customHeight="1">
      <c r="A50" s="201"/>
      <c r="B50" s="1"/>
      <c r="C50" s="1"/>
      <c r="D50" s="1"/>
      <c r="E50" s="226" t="s">
        <v>252</v>
      </c>
      <c r="F50" s="221">
        <v>100000</v>
      </c>
      <c r="G50" s="221">
        <v>100000</v>
      </c>
      <c r="H50" s="221"/>
      <c r="I50" s="221">
        <v>0</v>
      </c>
      <c r="J50" s="211" t="s">
        <v>20</v>
      </c>
      <c r="K50" s="298"/>
    </row>
    <row r="51" spans="1:11" ht="42" customHeight="1">
      <c r="A51" s="201"/>
      <c r="B51" s="1"/>
      <c r="C51" s="1"/>
      <c r="D51" s="1"/>
      <c r="E51" s="226" t="s">
        <v>253</v>
      </c>
      <c r="F51" s="221">
        <v>100000</v>
      </c>
      <c r="G51" s="221">
        <v>100000</v>
      </c>
      <c r="H51" s="221"/>
      <c r="I51" s="221">
        <v>0</v>
      </c>
      <c r="J51" s="211" t="s">
        <v>20</v>
      </c>
      <c r="K51" s="298"/>
    </row>
    <row r="52" spans="1:11" ht="35.25" customHeight="1">
      <c r="A52" s="201"/>
      <c r="B52" s="1"/>
      <c r="C52" s="1"/>
      <c r="D52" s="1"/>
      <c r="E52" s="226" t="s">
        <v>259</v>
      </c>
      <c r="F52" s="221">
        <v>200000</v>
      </c>
      <c r="G52" s="221">
        <v>200000</v>
      </c>
      <c r="H52" s="221"/>
      <c r="I52" s="221">
        <v>0</v>
      </c>
      <c r="J52" s="211" t="s">
        <v>254</v>
      </c>
      <c r="K52" s="298"/>
    </row>
    <row r="53" spans="1:11" ht="52.5" customHeight="1">
      <c r="A53" s="201"/>
      <c r="B53" s="1"/>
      <c r="C53" s="1"/>
      <c r="D53" s="1"/>
      <c r="E53" s="226" t="s">
        <v>255</v>
      </c>
      <c r="F53" s="221">
        <v>280000</v>
      </c>
      <c r="G53" s="221">
        <v>280000</v>
      </c>
      <c r="H53" s="221"/>
      <c r="I53" s="221">
        <v>0</v>
      </c>
      <c r="J53" s="211" t="s">
        <v>254</v>
      </c>
      <c r="K53" s="298"/>
    </row>
    <row r="54" spans="1:11" ht="51.75" customHeight="1">
      <c r="A54" s="201"/>
      <c r="B54" s="1"/>
      <c r="C54" s="1"/>
      <c r="D54" s="1"/>
      <c r="E54" s="226" t="s">
        <v>256</v>
      </c>
      <c r="F54" s="221">
        <v>250000</v>
      </c>
      <c r="G54" s="221">
        <v>250000</v>
      </c>
      <c r="H54" s="221"/>
      <c r="I54" s="221">
        <v>0</v>
      </c>
      <c r="J54" s="211" t="s">
        <v>254</v>
      </c>
      <c r="K54" s="298"/>
    </row>
    <row r="55" spans="1:11" ht="42.75" customHeight="1">
      <c r="A55" s="201"/>
      <c r="B55" s="1"/>
      <c r="C55" s="1"/>
      <c r="D55" s="1"/>
      <c r="E55" s="226" t="s">
        <v>257</v>
      </c>
      <c r="F55" s="221">
        <v>134472</v>
      </c>
      <c r="G55" s="221">
        <v>134472</v>
      </c>
      <c r="H55" s="221"/>
      <c r="I55" s="221">
        <v>0</v>
      </c>
      <c r="J55" s="211" t="s">
        <v>254</v>
      </c>
      <c r="K55" s="298"/>
    </row>
    <row r="56" spans="1:11" ht="25.5" customHeight="1">
      <c r="A56" s="201"/>
      <c r="B56" s="1"/>
      <c r="C56" s="1"/>
      <c r="D56" s="1"/>
      <c r="E56" s="226" t="s">
        <v>258</v>
      </c>
      <c r="F56" s="221">
        <v>70000</v>
      </c>
      <c r="G56" s="221">
        <v>70000</v>
      </c>
      <c r="H56" s="221"/>
      <c r="I56" s="221">
        <v>0</v>
      </c>
      <c r="J56" s="211"/>
      <c r="K56" s="298"/>
    </row>
    <row r="57" spans="1:11" ht="79.5" customHeight="1">
      <c r="A57" s="201"/>
      <c r="B57" s="1"/>
      <c r="C57" s="1"/>
      <c r="D57" s="1"/>
      <c r="E57" s="226" t="s">
        <v>264</v>
      </c>
      <c r="F57" s="221"/>
      <c r="G57" s="221"/>
      <c r="H57" s="221"/>
      <c r="I57" s="221">
        <v>0</v>
      </c>
      <c r="J57" s="211"/>
      <c r="K57" s="298"/>
    </row>
    <row r="58" spans="1:11" ht="18.75" customHeight="1">
      <c r="A58" s="201"/>
      <c r="B58" s="81"/>
      <c r="C58" s="81">
        <v>90001</v>
      </c>
      <c r="D58" s="81"/>
      <c r="E58" s="364" t="s">
        <v>24</v>
      </c>
      <c r="F58" s="396">
        <f>SUM(F44:F49)</f>
        <v>2098616</v>
      </c>
      <c r="G58" s="396">
        <f>G44+G45+G46+G47+G48+G49</f>
        <v>1932347.17</v>
      </c>
      <c r="H58" s="397"/>
      <c r="I58" s="397"/>
      <c r="J58" s="90"/>
      <c r="K58" s="298"/>
    </row>
    <row r="59" spans="1:11" ht="12.75">
      <c r="A59" s="122">
        <v>42</v>
      </c>
      <c r="B59" s="1">
        <v>900</v>
      </c>
      <c r="C59" s="1">
        <v>90015</v>
      </c>
      <c r="D59" s="1">
        <v>6050</v>
      </c>
      <c r="E59" s="219" t="s">
        <v>78</v>
      </c>
      <c r="F59" s="221" t="s">
        <v>10</v>
      </c>
      <c r="G59" s="221" t="s">
        <v>10</v>
      </c>
      <c r="H59" s="221" t="s">
        <v>10</v>
      </c>
      <c r="I59" s="398">
        <v>7771.4</v>
      </c>
      <c r="J59" s="180" t="s">
        <v>14</v>
      </c>
      <c r="K59" s="298"/>
    </row>
    <row r="60" spans="1:11" ht="12.75">
      <c r="A60" s="152">
        <v>43</v>
      </c>
      <c r="B60" s="1"/>
      <c r="C60" s="1"/>
      <c r="D60" s="1">
        <v>6050</v>
      </c>
      <c r="E60" s="114" t="s">
        <v>39</v>
      </c>
      <c r="F60" s="116" t="s">
        <v>10</v>
      </c>
      <c r="G60" s="116" t="s">
        <v>10</v>
      </c>
      <c r="H60" s="116" t="s">
        <v>10</v>
      </c>
      <c r="I60" s="399">
        <v>15164.43</v>
      </c>
      <c r="J60" s="252" t="s">
        <v>14</v>
      </c>
      <c r="K60" s="298"/>
    </row>
    <row r="61" spans="1:11" ht="12.75">
      <c r="A61" s="122">
        <v>44</v>
      </c>
      <c r="B61" s="1"/>
      <c r="C61" s="1"/>
      <c r="D61" s="33">
        <v>6050</v>
      </c>
      <c r="E61" s="219" t="s">
        <v>40</v>
      </c>
      <c r="F61" s="221" t="s">
        <v>10</v>
      </c>
      <c r="G61" s="221" t="s">
        <v>10</v>
      </c>
      <c r="H61" s="221" t="s">
        <v>10</v>
      </c>
      <c r="I61" s="398">
        <v>21351.61</v>
      </c>
      <c r="J61" s="180" t="s">
        <v>14</v>
      </c>
      <c r="K61" s="298"/>
    </row>
    <row r="62" spans="1:11" ht="12.75">
      <c r="A62" s="184">
        <v>45</v>
      </c>
      <c r="B62" s="1"/>
      <c r="C62" s="1"/>
      <c r="D62" s="1">
        <v>6050</v>
      </c>
      <c r="E62" s="319" t="s">
        <v>41</v>
      </c>
      <c r="F62" s="320" t="s">
        <v>10</v>
      </c>
      <c r="G62" s="320" t="s">
        <v>10</v>
      </c>
      <c r="H62" s="320" t="s">
        <v>10</v>
      </c>
      <c r="I62" s="400">
        <v>7700.01</v>
      </c>
      <c r="J62" s="294" t="s">
        <v>88</v>
      </c>
      <c r="K62" s="298"/>
    </row>
    <row r="63" spans="1:11" ht="17.25" customHeight="1">
      <c r="A63" s="122">
        <v>46</v>
      </c>
      <c r="B63" s="1"/>
      <c r="C63" s="1"/>
      <c r="D63" s="1">
        <v>6050</v>
      </c>
      <c r="E63" s="219" t="s">
        <v>42</v>
      </c>
      <c r="F63" s="221" t="s">
        <v>10</v>
      </c>
      <c r="G63" s="221" t="s">
        <v>10</v>
      </c>
      <c r="H63" s="221" t="s">
        <v>10</v>
      </c>
      <c r="I63" s="398">
        <v>120</v>
      </c>
      <c r="J63" s="244" t="s">
        <v>43</v>
      </c>
      <c r="K63" s="298"/>
    </row>
    <row r="64" spans="1:11" ht="38.25">
      <c r="A64" s="184">
        <v>47</v>
      </c>
      <c r="B64" s="1"/>
      <c r="C64" s="1"/>
      <c r="D64" s="1">
        <v>6050</v>
      </c>
      <c r="E64" s="226" t="s">
        <v>249</v>
      </c>
      <c r="F64" s="221">
        <v>85374</v>
      </c>
      <c r="G64" s="221">
        <v>85373.59</v>
      </c>
      <c r="H64" s="221" t="s">
        <v>10</v>
      </c>
      <c r="I64" s="398">
        <v>0</v>
      </c>
      <c r="J64" s="213" t="s">
        <v>20</v>
      </c>
      <c r="K64" s="298"/>
    </row>
    <row r="65" spans="1:11" ht="25.5">
      <c r="A65" s="122">
        <v>48</v>
      </c>
      <c r="B65" s="1"/>
      <c r="C65" s="1"/>
      <c r="D65" s="1">
        <v>6050</v>
      </c>
      <c r="E65" s="226" t="s">
        <v>102</v>
      </c>
      <c r="F65" s="222">
        <v>9600</v>
      </c>
      <c r="G65" s="221">
        <v>9524</v>
      </c>
      <c r="H65" s="221" t="s">
        <v>10</v>
      </c>
      <c r="I65" s="398">
        <v>0</v>
      </c>
      <c r="J65" s="213" t="s">
        <v>20</v>
      </c>
      <c r="K65" s="298"/>
    </row>
    <row r="66" spans="1:11" ht="25.5">
      <c r="A66" s="122">
        <v>49</v>
      </c>
      <c r="B66" s="1"/>
      <c r="C66" s="1"/>
      <c r="D66" s="1">
        <v>6050</v>
      </c>
      <c r="E66" s="363" t="s">
        <v>108</v>
      </c>
      <c r="F66" s="221">
        <v>25650</v>
      </c>
      <c r="G66" s="221">
        <v>25646.4</v>
      </c>
      <c r="H66" s="221" t="s">
        <v>10</v>
      </c>
      <c r="I66" s="398">
        <v>25646.4</v>
      </c>
      <c r="J66" s="213" t="s">
        <v>56</v>
      </c>
      <c r="K66" s="298"/>
    </row>
    <row r="67" spans="1:11" ht="25.5">
      <c r="A67" s="184">
        <v>50</v>
      </c>
      <c r="B67" s="1"/>
      <c r="C67" s="1"/>
      <c r="D67" s="1">
        <v>6050</v>
      </c>
      <c r="E67" s="226" t="s">
        <v>200</v>
      </c>
      <c r="F67" s="221">
        <v>28300</v>
      </c>
      <c r="G67" s="221">
        <v>25075.2</v>
      </c>
      <c r="H67" s="221" t="s">
        <v>10</v>
      </c>
      <c r="I67" s="398">
        <v>25075.2</v>
      </c>
      <c r="J67" s="213" t="s">
        <v>56</v>
      </c>
      <c r="K67" s="298"/>
    </row>
    <row r="68" spans="1:11" ht="25.5">
      <c r="A68" s="122">
        <v>51</v>
      </c>
      <c r="B68" s="1"/>
      <c r="C68" s="1"/>
      <c r="D68" s="1">
        <v>6050</v>
      </c>
      <c r="E68" s="226" t="s">
        <v>201</v>
      </c>
      <c r="F68" s="221">
        <v>5100</v>
      </c>
      <c r="G68" s="221">
        <v>5026.4</v>
      </c>
      <c r="H68" s="221" t="s">
        <v>10</v>
      </c>
      <c r="I68" s="398">
        <v>5026.4</v>
      </c>
      <c r="J68" s="213" t="s">
        <v>56</v>
      </c>
      <c r="K68" s="298"/>
    </row>
    <row r="69" spans="1:11" ht="27" customHeight="1">
      <c r="A69" s="152">
        <v>52</v>
      </c>
      <c r="B69" s="30"/>
      <c r="C69" s="30"/>
      <c r="D69" s="30">
        <v>6050</v>
      </c>
      <c r="E69" s="115" t="s">
        <v>221</v>
      </c>
      <c r="F69" s="116">
        <v>22962</v>
      </c>
      <c r="G69" s="116">
        <v>22961.58</v>
      </c>
      <c r="H69" s="320" t="s">
        <v>10</v>
      </c>
      <c r="I69" s="399">
        <v>0</v>
      </c>
      <c r="J69" s="213" t="s">
        <v>20</v>
      </c>
      <c r="K69" s="298"/>
    </row>
    <row r="70" spans="1:11" ht="27" customHeight="1">
      <c r="A70" s="201"/>
      <c r="B70" s="81"/>
      <c r="C70" s="81">
        <v>90015</v>
      </c>
      <c r="D70" s="81"/>
      <c r="E70" s="364" t="s">
        <v>24</v>
      </c>
      <c r="F70" s="396">
        <f>SUM(F64:F69)</f>
        <v>176986</v>
      </c>
      <c r="G70" s="396">
        <f>SUM(G64:G69)</f>
        <v>173607.16999999998</v>
      </c>
      <c r="H70" s="397"/>
      <c r="I70" s="397"/>
      <c r="J70" s="81"/>
      <c r="K70" s="298"/>
    </row>
    <row r="71" spans="1:11" ht="12.75">
      <c r="A71" s="122">
        <v>53</v>
      </c>
      <c r="B71" s="1">
        <v>900</v>
      </c>
      <c r="C71" s="1">
        <v>90095</v>
      </c>
      <c r="D71" s="1">
        <v>6050</v>
      </c>
      <c r="E71" s="219" t="s">
        <v>45</v>
      </c>
      <c r="F71" s="221" t="s">
        <v>10</v>
      </c>
      <c r="G71" s="221" t="s">
        <v>10</v>
      </c>
      <c r="H71" s="221" t="s">
        <v>10</v>
      </c>
      <c r="I71" s="398">
        <v>29344.12</v>
      </c>
      <c r="J71" s="213" t="s">
        <v>14</v>
      </c>
      <c r="K71" s="298"/>
    </row>
    <row r="72" spans="1:11" ht="38.25">
      <c r="A72" s="122">
        <v>54</v>
      </c>
      <c r="B72" s="1"/>
      <c r="C72" s="1"/>
      <c r="D72" s="1">
        <v>6050</v>
      </c>
      <c r="E72" s="226" t="s">
        <v>239</v>
      </c>
      <c r="F72" s="221">
        <v>97317</v>
      </c>
      <c r="G72" s="221">
        <v>97317.01</v>
      </c>
      <c r="H72" s="222" t="s">
        <v>10</v>
      </c>
      <c r="I72" s="398"/>
      <c r="J72" s="213" t="s">
        <v>20</v>
      </c>
      <c r="K72" s="298"/>
    </row>
    <row r="73" spans="1:11" ht="25.5">
      <c r="A73" s="184">
        <v>55</v>
      </c>
      <c r="B73" s="122"/>
      <c r="C73" s="122"/>
      <c r="D73" s="122">
        <v>6050</v>
      </c>
      <c r="E73" s="369" t="s">
        <v>238</v>
      </c>
      <c r="F73" s="416">
        <v>123924</v>
      </c>
      <c r="G73" s="416">
        <v>123924</v>
      </c>
      <c r="H73" s="416" t="s">
        <v>10</v>
      </c>
      <c r="I73" s="401">
        <v>0</v>
      </c>
      <c r="J73" s="213" t="s">
        <v>20</v>
      </c>
      <c r="K73" s="298"/>
    </row>
    <row r="74" spans="1:11" ht="22.5">
      <c r="A74" s="122">
        <v>56</v>
      </c>
      <c r="B74" s="184"/>
      <c r="C74" s="184"/>
      <c r="D74" s="184">
        <v>6050</v>
      </c>
      <c r="E74" s="370" t="s">
        <v>222</v>
      </c>
      <c r="F74" s="315">
        <v>60000</v>
      </c>
      <c r="G74" s="315">
        <v>59186.4</v>
      </c>
      <c r="H74" s="403" t="s">
        <v>10</v>
      </c>
      <c r="I74" s="315">
        <v>41206.02</v>
      </c>
      <c r="J74" s="154" t="s">
        <v>223</v>
      </c>
      <c r="K74" s="298"/>
    </row>
    <row r="75" spans="1:11" s="301" customFormat="1" ht="24.75" customHeight="1">
      <c r="A75" s="201"/>
      <c r="B75" s="81">
        <v>900</v>
      </c>
      <c r="C75" s="81">
        <v>90095</v>
      </c>
      <c r="D75" s="81"/>
      <c r="E75" s="371" t="s">
        <v>22</v>
      </c>
      <c r="F75" s="396">
        <f>SUM(F72:F74)</f>
        <v>281241</v>
      </c>
      <c r="G75" s="396">
        <f>SUM(G72:G74)</f>
        <v>280427.41000000003</v>
      </c>
      <c r="H75" s="396" t="s">
        <v>10</v>
      </c>
      <c r="I75" s="396"/>
      <c r="J75" s="306"/>
      <c r="K75" s="311"/>
    </row>
    <row r="76" spans="1:11" ht="25.5">
      <c r="A76" s="122">
        <v>57</v>
      </c>
      <c r="B76" s="1">
        <v>926</v>
      </c>
      <c r="C76" s="1">
        <v>92601</v>
      </c>
      <c r="D76" s="1">
        <v>6050</v>
      </c>
      <c r="E76" s="226" t="s">
        <v>49</v>
      </c>
      <c r="F76" s="221" t="s">
        <v>10</v>
      </c>
      <c r="G76" s="221" t="s">
        <v>10</v>
      </c>
      <c r="H76" s="417" t="s">
        <v>10</v>
      </c>
      <c r="I76" s="221">
        <v>329657.76</v>
      </c>
      <c r="J76" s="213" t="s">
        <v>14</v>
      </c>
      <c r="K76" s="298"/>
    </row>
    <row r="77" spans="1:11" s="301" customFormat="1" ht="38.25">
      <c r="A77" s="201">
        <v>58</v>
      </c>
      <c r="B77" s="81">
        <v>926</v>
      </c>
      <c r="C77" s="81">
        <v>92601</v>
      </c>
      <c r="D77" s="81">
        <v>6050</v>
      </c>
      <c r="E77" s="367" t="s">
        <v>112</v>
      </c>
      <c r="F77" s="403">
        <v>1922157</v>
      </c>
      <c r="G77" s="403">
        <v>1922114.52</v>
      </c>
      <c r="H77" s="418">
        <v>666000</v>
      </c>
      <c r="I77" s="315">
        <v>954847.52</v>
      </c>
      <c r="J77" s="304" t="s">
        <v>240</v>
      </c>
      <c r="K77" s="311"/>
    </row>
    <row r="78" spans="1:11" ht="41.25" customHeight="1">
      <c r="A78" s="122">
        <v>28</v>
      </c>
      <c r="B78" s="1">
        <v>926</v>
      </c>
      <c r="C78" s="119">
        <v>92604</v>
      </c>
      <c r="D78" s="1">
        <v>6069</v>
      </c>
      <c r="E78" s="372" t="s">
        <v>225</v>
      </c>
      <c r="F78" s="398">
        <v>110623</v>
      </c>
      <c r="G78" s="398">
        <v>110622.4</v>
      </c>
      <c r="H78" s="419" t="s">
        <v>10</v>
      </c>
      <c r="I78" s="315">
        <v>139.4</v>
      </c>
      <c r="J78" s="213" t="s">
        <v>224</v>
      </c>
      <c r="K78" s="298"/>
    </row>
    <row r="79" spans="1:11" ht="21" customHeight="1">
      <c r="A79" s="201"/>
      <c r="B79" s="81"/>
      <c r="C79" s="81"/>
      <c r="D79" s="81"/>
      <c r="E79" s="364" t="s">
        <v>246</v>
      </c>
      <c r="F79" s="397">
        <f>F22+F24+F27+F28+F36+F41+F42+F58+F70+F75+F77+F78</f>
        <v>7577350</v>
      </c>
      <c r="G79" s="397">
        <f>G22+G24+G27+G28+G36+G41+G42+G58+G70+G75+G77+G78</f>
        <v>7383913.01</v>
      </c>
      <c r="H79" s="420">
        <f>H22+H41+H77</f>
        <v>1209232</v>
      </c>
      <c r="I79" s="397">
        <f>I7+I8+I9+I10+I11+I12+I13+I14+I15+I16+I17+I18+I19+I20+I23+I28+I29+I31+I32+I43+I44+I45+I46+I47+I59+I60+I61+I62+I63+I66+I67+I68+I71+I74+I76+I77+I78</f>
        <v>2612063.6799999997</v>
      </c>
      <c r="J79" s="81"/>
      <c r="K79" s="298"/>
    </row>
    <row r="80" spans="1:11" ht="12.75">
      <c r="A80" s="236"/>
      <c r="B80" s="235"/>
      <c r="C80" s="235"/>
      <c r="D80" s="235"/>
      <c r="E80" s="373"/>
      <c r="F80" s="402"/>
      <c r="G80" s="421"/>
      <c r="H80" s="422"/>
      <c r="I80" s="402"/>
      <c r="J80" s="90"/>
      <c r="K80" s="298"/>
    </row>
    <row r="81" spans="1:11" ht="25.5">
      <c r="A81" s="236"/>
      <c r="B81" s="235"/>
      <c r="C81" s="235"/>
      <c r="D81" s="90"/>
      <c r="E81" s="374" t="s">
        <v>247</v>
      </c>
      <c r="F81" s="397">
        <f>F82+F86+F88+F90+F92+F94+F96+F98+F103+F104+F110+F116+F120</f>
        <v>1286467</v>
      </c>
      <c r="G81" s="397">
        <f>G82+G86+G88+G90+G92+G94+G96+G98+G103+G104+G110+G117+G118+G119+G120</f>
        <v>1274348.46</v>
      </c>
      <c r="H81" s="396" t="s">
        <v>10</v>
      </c>
      <c r="I81" s="396" t="s">
        <v>10</v>
      </c>
      <c r="J81" s="242"/>
      <c r="K81" s="298"/>
    </row>
    <row r="82" spans="1:11" s="301" customFormat="1" ht="24" customHeight="1">
      <c r="A82" s="201"/>
      <c r="B82" s="81">
        <v>700</v>
      </c>
      <c r="C82" s="81">
        <v>70001</v>
      </c>
      <c r="D82" s="81">
        <v>6210</v>
      </c>
      <c r="E82" s="375" t="s">
        <v>64</v>
      </c>
      <c r="F82" s="397">
        <f>F83+F84+F85</f>
        <v>184500</v>
      </c>
      <c r="G82" s="397">
        <f>G83+G84+G85</f>
        <v>180937.82</v>
      </c>
      <c r="H82" s="419" t="s">
        <v>10</v>
      </c>
      <c r="I82" s="396" t="s">
        <v>10</v>
      </c>
      <c r="J82" s="307"/>
      <c r="K82" s="311"/>
    </row>
    <row r="83" spans="1:11" ht="25.5">
      <c r="A83" s="122">
        <v>1</v>
      </c>
      <c r="B83" s="1"/>
      <c r="C83" s="1"/>
      <c r="D83" s="1"/>
      <c r="E83" s="226" t="s">
        <v>129</v>
      </c>
      <c r="F83" s="398">
        <v>135000</v>
      </c>
      <c r="G83" s="398">
        <v>134048.48</v>
      </c>
      <c r="H83" s="419" t="s">
        <v>10</v>
      </c>
      <c r="I83" s="403" t="s">
        <v>10</v>
      </c>
      <c r="J83" s="244" t="s">
        <v>20</v>
      </c>
      <c r="K83" s="298"/>
    </row>
    <row r="84" spans="1:11" ht="18" customHeight="1">
      <c r="A84" s="184">
        <v>2</v>
      </c>
      <c r="B84" s="33"/>
      <c r="C84" s="33"/>
      <c r="D84" s="33"/>
      <c r="E84" s="319" t="s">
        <v>130</v>
      </c>
      <c r="F84" s="398">
        <v>9500</v>
      </c>
      <c r="G84" s="398">
        <v>6989.34</v>
      </c>
      <c r="H84" s="419" t="s">
        <v>10</v>
      </c>
      <c r="I84" s="403" t="s">
        <v>10</v>
      </c>
      <c r="J84" s="244" t="s">
        <v>20</v>
      </c>
      <c r="K84" s="298"/>
    </row>
    <row r="85" spans="1:11" ht="19.5" customHeight="1">
      <c r="A85" s="184">
        <v>3</v>
      </c>
      <c r="B85" s="33"/>
      <c r="C85" s="33"/>
      <c r="D85" s="33"/>
      <c r="E85" s="376" t="s">
        <v>131</v>
      </c>
      <c r="F85" s="400">
        <v>40000</v>
      </c>
      <c r="G85" s="400">
        <v>39900</v>
      </c>
      <c r="H85" s="423" t="s">
        <v>10</v>
      </c>
      <c r="I85" s="404" t="s">
        <v>10</v>
      </c>
      <c r="J85" s="244"/>
      <c r="K85" s="298"/>
    </row>
    <row r="86" spans="1:11" s="301" customFormat="1" ht="21.75" customHeight="1">
      <c r="A86" s="201"/>
      <c r="B86" s="81">
        <v>801</v>
      </c>
      <c r="C86" s="81">
        <v>80101</v>
      </c>
      <c r="D86" s="81">
        <v>6050</v>
      </c>
      <c r="E86" s="375" t="s">
        <v>132</v>
      </c>
      <c r="F86" s="397">
        <v>57460</v>
      </c>
      <c r="G86" s="397">
        <v>57459.9</v>
      </c>
      <c r="H86" s="419" t="s">
        <v>10</v>
      </c>
      <c r="I86" s="396" t="s">
        <v>10</v>
      </c>
      <c r="J86" s="308" t="s">
        <v>20</v>
      </c>
      <c r="K86" s="311"/>
    </row>
    <row r="87" spans="1:11" ht="20.25" customHeight="1">
      <c r="A87" s="122">
        <v>4</v>
      </c>
      <c r="B87" s="1"/>
      <c r="C87" s="1"/>
      <c r="D87" s="1"/>
      <c r="E87" s="219" t="s">
        <v>133</v>
      </c>
      <c r="F87" s="398"/>
      <c r="G87" s="398"/>
      <c r="H87" s="419" t="s">
        <v>10</v>
      </c>
      <c r="I87" s="403" t="s">
        <v>10</v>
      </c>
      <c r="J87" s="1"/>
      <c r="K87" s="298"/>
    </row>
    <row r="88" spans="1:11" s="301" customFormat="1" ht="27" customHeight="1">
      <c r="A88" s="201"/>
      <c r="B88" s="81">
        <v>801</v>
      </c>
      <c r="C88" s="81">
        <v>80101</v>
      </c>
      <c r="D88" s="81">
        <v>6050</v>
      </c>
      <c r="E88" s="377" t="s">
        <v>134</v>
      </c>
      <c r="F88" s="397">
        <v>27210</v>
      </c>
      <c r="G88" s="397">
        <v>27206.64</v>
      </c>
      <c r="H88" s="419" t="s">
        <v>10</v>
      </c>
      <c r="I88" s="396" t="s">
        <v>10</v>
      </c>
      <c r="J88" s="309" t="s">
        <v>20</v>
      </c>
      <c r="K88" s="311"/>
    </row>
    <row r="89" spans="1:11" ht="20.25" customHeight="1">
      <c r="A89" s="122">
        <v>5</v>
      </c>
      <c r="B89" s="1"/>
      <c r="C89" s="1"/>
      <c r="D89" s="1"/>
      <c r="E89" s="219" t="s">
        <v>133</v>
      </c>
      <c r="F89" s="398"/>
      <c r="G89" s="398"/>
      <c r="H89" s="419" t="s">
        <v>10</v>
      </c>
      <c r="I89" s="403" t="s">
        <v>10</v>
      </c>
      <c r="J89" s="119"/>
      <c r="K89" s="298"/>
    </row>
    <row r="90" spans="1:11" s="301" customFormat="1" ht="20.25" customHeight="1">
      <c r="A90" s="201"/>
      <c r="B90" s="81">
        <v>801</v>
      </c>
      <c r="C90" s="81">
        <v>80101</v>
      </c>
      <c r="D90" s="81">
        <v>6050</v>
      </c>
      <c r="E90" s="378" t="s">
        <v>213</v>
      </c>
      <c r="F90" s="397">
        <f>F91</f>
        <v>6725</v>
      </c>
      <c r="G90" s="397">
        <f>G91</f>
        <v>6725</v>
      </c>
      <c r="H90" s="419" t="s">
        <v>10</v>
      </c>
      <c r="I90" s="396" t="s">
        <v>10</v>
      </c>
      <c r="J90" s="323" t="s">
        <v>173</v>
      </c>
      <c r="K90" s="311"/>
    </row>
    <row r="91" spans="1:11" ht="24" customHeight="1">
      <c r="A91" s="183">
        <v>6</v>
      </c>
      <c r="B91" s="33"/>
      <c r="C91" s="33"/>
      <c r="D91" s="33"/>
      <c r="E91" s="379" t="s">
        <v>139</v>
      </c>
      <c r="F91" s="400">
        <v>6725</v>
      </c>
      <c r="G91" s="400">
        <v>6725</v>
      </c>
      <c r="H91" s="419" t="s">
        <v>10</v>
      </c>
      <c r="I91" s="403" t="s">
        <v>10</v>
      </c>
      <c r="J91" s="174" t="s">
        <v>20</v>
      </c>
      <c r="K91" s="298"/>
    </row>
    <row r="92" spans="1:11" s="301" customFormat="1" ht="21.75" customHeight="1">
      <c r="A92" s="183"/>
      <c r="B92" s="125">
        <v>801</v>
      </c>
      <c r="C92" s="125">
        <v>80104</v>
      </c>
      <c r="D92" s="125">
        <v>6050</v>
      </c>
      <c r="E92" s="380" t="s">
        <v>140</v>
      </c>
      <c r="F92" s="424">
        <v>98000</v>
      </c>
      <c r="G92" s="424">
        <v>97757.82</v>
      </c>
      <c r="H92" s="419"/>
      <c r="I92" s="396"/>
      <c r="J92" s="310" t="s">
        <v>20</v>
      </c>
      <c r="K92" s="311"/>
    </row>
    <row r="93" spans="1:11" ht="25.5" customHeight="1">
      <c r="A93" s="183">
        <v>7</v>
      </c>
      <c r="B93" s="33"/>
      <c r="C93" s="33"/>
      <c r="D93" s="33"/>
      <c r="E93" s="381" t="s">
        <v>215</v>
      </c>
      <c r="F93" s="400"/>
      <c r="G93" s="400"/>
      <c r="H93" s="419"/>
      <c r="I93" s="403"/>
      <c r="J93" s="174"/>
      <c r="K93" s="298"/>
    </row>
    <row r="94" spans="1:11" s="301" customFormat="1" ht="20.25" customHeight="1">
      <c r="A94" s="183"/>
      <c r="B94" s="125">
        <v>801</v>
      </c>
      <c r="C94" s="125">
        <v>80104</v>
      </c>
      <c r="D94" s="125">
        <v>6060</v>
      </c>
      <c r="E94" s="380" t="s">
        <v>140</v>
      </c>
      <c r="F94" s="425">
        <v>45200</v>
      </c>
      <c r="G94" s="425">
        <v>45200</v>
      </c>
      <c r="H94" s="419" t="s">
        <v>10</v>
      </c>
      <c r="I94" s="396" t="s">
        <v>10</v>
      </c>
      <c r="J94" s="310" t="s">
        <v>20</v>
      </c>
      <c r="K94" s="311"/>
    </row>
    <row r="95" spans="1:11" ht="25.5">
      <c r="A95" s="201">
        <v>8</v>
      </c>
      <c r="B95" s="1"/>
      <c r="C95" s="1"/>
      <c r="D95" s="1"/>
      <c r="E95" s="382" t="s">
        <v>214</v>
      </c>
      <c r="F95" s="398"/>
      <c r="G95" s="398"/>
      <c r="H95" s="419" t="s">
        <v>10</v>
      </c>
      <c r="I95" s="403" t="s">
        <v>10</v>
      </c>
      <c r="J95" s="231"/>
      <c r="K95" s="298"/>
    </row>
    <row r="96" spans="1:11" s="301" customFormat="1" ht="25.5">
      <c r="A96" s="183">
        <v>9</v>
      </c>
      <c r="B96" s="125">
        <v>852</v>
      </c>
      <c r="C96" s="125">
        <v>85212</v>
      </c>
      <c r="D96" s="125">
        <v>6060</v>
      </c>
      <c r="E96" s="378" t="s">
        <v>142</v>
      </c>
      <c r="F96" s="397">
        <v>16000</v>
      </c>
      <c r="G96" s="397">
        <v>16000</v>
      </c>
      <c r="H96" s="419" t="s">
        <v>10</v>
      </c>
      <c r="I96" s="396" t="s">
        <v>10</v>
      </c>
      <c r="J96" s="306"/>
      <c r="K96" s="311"/>
    </row>
    <row r="97" spans="1:11" ht="21.75" customHeight="1">
      <c r="A97" s="183"/>
      <c r="B97" s="185"/>
      <c r="C97" s="185"/>
      <c r="D97" s="185"/>
      <c r="E97" s="367" t="s">
        <v>244</v>
      </c>
      <c r="F97" s="426"/>
      <c r="G97" s="426"/>
      <c r="H97" s="419"/>
      <c r="I97" s="403"/>
      <c r="J97" s="178"/>
      <c r="K97" s="298"/>
    </row>
    <row r="98" spans="1:11" s="301" customFormat="1" ht="25.5">
      <c r="A98" s="183"/>
      <c r="B98" s="125">
        <v>852</v>
      </c>
      <c r="C98" s="125">
        <v>85219</v>
      </c>
      <c r="D98" s="125"/>
      <c r="E98" s="378" t="s">
        <v>142</v>
      </c>
      <c r="F98" s="397">
        <f>F99+F100+F101+F102</f>
        <v>174000</v>
      </c>
      <c r="G98" s="397">
        <f>G99+G100+G101+G102</f>
        <v>172950</v>
      </c>
      <c r="H98" s="419">
        <v>69150</v>
      </c>
      <c r="I98" s="396" t="s">
        <v>10</v>
      </c>
      <c r="J98" s="306"/>
      <c r="K98" s="311"/>
    </row>
    <row r="99" spans="1:11" ht="25.5">
      <c r="A99" s="201">
        <v>10</v>
      </c>
      <c r="B99" s="1"/>
      <c r="C99" s="1"/>
      <c r="D99" s="1">
        <v>6050</v>
      </c>
      <c r="E99" s="382" t="s">
        <v>143</v>
      </c>
      <c r="F99" s="399">
        <v>35000</v>
      </c>
      <c r="G99" s="399">
        <v>35000</v>
      </c>
      <c r="H99" s="419" t="s">
        <v>10</v>
      </c>
      <c r="I99" s="403" t="s">
        <v>10</v>
      </c>
      <c r="J99" s="213" t="s">
        <v>20</v>
      </c>
      <c r="K99" s="298"/>
    </row>
    <row r="100" spans="1:11" ht="25.5">
      <c r="A100" s="122">
        <v>11</v>
      </c>
      <c r="B100" s="1"/>
      <c r="C100" s="1"/>
      <c r="D100" s="1">
        <v>6050</v>
      </c>
      <c r="E100" s="383" t="s">
        <v>144</v>
      </c>
      <c r="F100" s="398">
        <v>10000</v>
      </c>
      <c r="G100" s="398">
        <v>10000</v>
      </c>
      <c r="H100" s="419" t="s">
        <v>10</v>
      </c>
      <c r="I100" s="403" t="s">
        <v>10</v>
      </c>
      <c r="J100" s="174" t="s">
        <v>20</v>
      </c>
      <c r="K100" s="298"/>
    </row>
    <row r="101" spans="1:11" ht="29.25" customHeight="1">
      <c r="A101" s="122">
        <v>12</v>
      </c>
      <c r="B101" s="3"/>
      <c r="C101" s="3"/>
      <c r="D101" s="122">
        <v>6060</v>
      </c>
      <c r="E101" s="384" t="s">
        <v>216</v>
      </c>
      <c r="F101" s="400">
        <v>108000</v>
      </c>
      <c r="G101" s="400">
        <v>106950</v>
      </c>
      <c r="H101" s="315">
        <v>69150</v>
      </c>
      <c r="I101" s="404" t="s">
        <v>10</v>
      </c>
      <c r="J101" s="213" t="s">
        <v>20</v>
      </c>
      <c r="K101" s="298"/>
    </row>
    <row r="102" spans="1:11" ht="39.75" customHeight="1">
      <c r="A102" s="184">
        <v>13</v>
      </c>
      <c r="B102" s="185"/>
      <c r="C102" s="185"/>
      <c r="D102" s="185">
        <v>6060</v>
      </c>
      <c r="E102" s="384" t="s">
        <v>217</v>
      </c>
      <c r="F102" s="400">
        <v>21000</v>
      </c>
      <c r="G102" s="400">
        <v>21000</v>
      </c>
      <c r="H102" s="313" t="s">
        <v>261</v>
      </c>
      <c r="I102" s="404"/>
      <c r="J102" s="155" t="s">
        <v>20</v>
      </c>
      <c r="K102" s="298"/>
    </row>
    <row r="103" spans="1:11" ht="25.5">
      <c r="A103" s="122">
        <v>33</v>
      </c>
      <c r="B103" s="122">
        <v>754</v>
      </c>
      <c r="C103" s="122">
        <v>75416</v>
      </c>
      <c r="D103" s="122">
        <v>6050</v>
      </c>
      <c r="E103" s="367" t="s">
        <v>212</v>
      </c>
      <c r="F103" s="315">
        <v>130000</v>
      </c>
      <c r="G103" s="315">
        <v>129999.63</v>
      </c>
      <c r="H103" s="222" t="s">
        <v>10</v>
      </c>
      <c r="I103" s="315">
        <v>727.63</v>
      </c>
      <c r="J103" s="154" t="s">
        <v>185</v>
      </c>
      <c r="K103" s="298"/>
    </row>
    <row r="104" spans="1:11" s="301" customFormat="1" ht="25.5">
      <c r="A104" s="201"/>
      <c r="B104" s="81">
        <v>900</v>
      </c>
      <c r="C104" s="81">
        <v>90001</v>
      </c>
      <c r="D104" s="81">
        <v>6210</v>
      </c>
      <c r="E104" s="385" t="s">
        <v>147</v>
      </c>
      <c r="F104" s="397">
        <f>F105+F106+F107+F108+F109</f>
        <v>132334</v>
      </c>
      <c r="G104" s="397">
        <f>G105+G106+G107+G108+G109</f>
        <v>132182.54</v>
      </c>
      <c r="H104" s="419" t="s">
        <v>10</v>
      </c>
      <c r="I104" s="396" t="s">
        <v>10</v>
      </c>
      <c r="J104" s="81"/>
      <c r="K104" s="311"/>
    </row>
    <row r="105" spans="1:11" ht="25.5">
      <c r="A105" s="122">
        <v>14</v>
      </c>
      <c r="B105" s="119"/>
      <c r="C105" s="1"/>
      <c r="D105" s="1">
        <v>6210</v>
      </c>
      <c r="E105" s="383" t="s">
        <v>152</v>
      </c>
      <c r="F105" s="398">
        <v>18802</v>
      </c>
      <c r="G105" s="398">
        <v>18651.29</v>
      </c>
      <c r="H105" s="419" t="s">
        <v>10</v>
      </c>
      <c r="I105" s="403" t="s">
        <v>10</v>
      </c>
      <c r="J105" s="231" t="s">
        <v>20</v>
      </c>
      <c r="K105" s="298"/>
    </row>
    <row r="106" spans="1:11" ht="27" customHeight="1">
      <c r="A106" s="122">
        <v>15</v>
      </c>
      <c r="B106" s="1"/>
      <c r="C106" s="1"/>
      <c r="D106" s="1">
        <v>6210</v>
      </c>
      <c r="E106" s="384" t="s">
        <v>154</v>
      </c>
      <c r="F106" s="398">
        <v>15000</v>
      </c>
      <c r="G106" s="398">
        <v>15000</v>
      </c>
      <c r="H106" s="419" t="s">
        <v>10</v>
      </c>
      <c r="I106" s="403" t="s">
        <v>10</v>
      </c>
      <c r="J106" s="291" t="s">
        <v>20</v>
      </c>
      <c r="K106" s="298"/>
    </row>
    <row r="107" spans="1:11" ht="38.25">
      <c r="A107" s="122">
        <v>16</v>
      </c>
      <c r="B107" s="1"/>
      <c r="C107" s="1"/>
      <c r="D107" s="1">
        <v>6210</v>
      </c>
      <c r="E107" s="372" t="s">
        <v>190</v>
      </c>
      <c r="F107" s="427">
        <v>40397</v>
      </c>
      <c r="G107" s="398">
        <v>40396.82</v>
      </c>
      <c r="H107" s="419" t="s">
        <v>10</v>
      </c>
      <c r="I107" s="403" t="s">
        <v>10</v>
      </c>
      <c r="J107" s="291" t="s">
        <v>20</v>
      </c>
      <c r="K107" s="298"/>
    </row>
    <row r="108" spans="1:11" ht="23.25" customHeight="1">
      <c r="A108" s="122">
        <v>17</v>
      </c>
      <c r="B108" s="1"/>
      <c r="C108" s="119"/>
      <c r="D108" s="1">
        <v>6210</v>
      </c>
      <c r="E108" s="372" t="s">
        <v>218</v>
      </c>
      <c r="F108" s="427">
        <v>40000</v>
      </c>
      <c r="G108" s="398">
        <v>40000</v>
      </c>
      <c r="H108" s="419" t="s">
        <v>10</v>
      </c>
      <c r="I108" s="403" t="s">
        <v>10</v>
      </c>
      <c r="J108" s="291" t="s">
        <v>20</v>
      </c>
      <c r="K108" s="298"/>
    </row>
    <row r="109" spans="1:11" ht="22.5" customHeight="1">
      <c r="A109" s="184">
        <v>18</v>
      </c>
      <c r="B109" s="33"/>
      <c r="C109" s="20"/>
      <c r="D109" s="33">
        <v>6210</v>
      </c>
      <c r="E109" s="384" t="s">
        <v>157</v>
      </c>
      <c r="F109" s="400">
        <v>18135</v>
      </c>
      <c r="G109" s="400">
        <v>18134.43</v>
      </c>
      <c r="H109" s="419" t="s">
        <v>10</v>
      </c>
      <c r="I109" s="403" t="s">
        <v>10</v>
      </c>
      <c r="J109" s="20" t="s">
        <v>20</v>
      </c>
      <c r="K109" s="298"/>
    </row>
    <row r="110" spans="1:11" s="301" customFormat="1" ht="25.5">
      <c r="A110" s="183"/>
      <c r="B110" s="125">
        <v>921</v>
      </c>
      <c r="C110" s="125">
        <v>92109</v>
      </c>
      <c r="D110" s="81">
        <v>6220</v>
      </c>
      <c r="E110" s="386" t="s">
        <v>159</v>
      </c>
      <c r="F110" s="397">
        <f>F111+F112+F113+F114+F115</f>
        <v>255080</v>
      </c>
      <c r="G110" s="397">
        <f>G111+G112+G113+G114+G115</f>
        <v>248641.4</v>
      </c>
      <c r="H110" s="419" t="s">
        <v>10</v>
      </c>
      <c r="I110" s="396" t="s">
        <v>10</v>
      </c>
      <c r="J110" s="90"/>
      <c r="K110" s="311"/>
    </row>
    <row r="111" spans="1:11" ht="24.75" customHeight="1">
      <c r="A111" s="202">
        <v>19</v>
      </c>
      <c r="B111" s="128"/>
      <c r="C111" s="128"/>
      <c r="D111" s="128"/>
      <c r="E111" s="387" t="s">
        <v>160</v>
      </c>
      <c r="F111" s="428">
        <v>62000</v>
      </c>
      <c r="G111" s="428">
        <v>62000</v>
      </c>
      <c r="H111" s="429" t="s">
        <v>10</v>
      </c>
      <c r="I111" s="405" t="s">
        <v>10</v>
      </c>
      <c r="J111" s="295" t="s">
        <v>20</v>
      </c>
      <c r="K111" s="298"/>
    </row>
    <row r="112" spans="1:11" ht="25.5">
      <c r="A112" s="202">
        <v>20</v>
      </c>
      <c r="B112" s="128"/>
      <c r="C112" s="128"/>
      <c r="D112" s="128"/>
      <c r="E112" s="387" t="s">
        <v>161</v>
      </c>
      <c r="F112" s="428">
        <v>20000</v>
      </c>
      <c r="G112" s="428">
        <v>20000</v>
      </c>
      <c r="H112" s="429" t="s">
        <v>10</v>
      </c>
      <c r="I112" s="403" t="s">
        <v>10</v>
      </c>
      <c r="J112" s="295" t="s">
        <v>20</v>
      </c>
      <c r="K112" s="298"/>
    </row>
    <row r="113" spans="1:11" ht="27" customHeight="1">
      <c r="A113" s="122">
        <v>21</v>
      </c>
      <c r="B113" s="1"/>
      <c r="C113" s="1"/>
      <c r="D113" s="1"/>
      <c r="E113" s="383" t="s">
        <v>162</v>
      </c>
      <c r="F113" s="398">
        <v>106230</v>
      </c>
      <c r="G113" s="398">
        <v>99878</v>
      </c>
      <c r="H113" s="419" t="s">
        <v>10</v>
      </c>
      <c r="I113" s="403" t="s">
        <v>10</v>
      </c>
      <c r="J113" s="295" t="s">
        <v>20</v>
      </c>
      <c r="K113" s="298"/>
    </row>
    <row r="114" spans="1:11" ht="23.25" customHeight="1">
      <c r="A114" s="184">
        <v>22</v>
      </c>
      <c r="B114" s="33"/>
      <c r="C114" s="33"/>
      <c r="D114" s="33"/>
      <c r="E114" s="384" t="s">
        <v>251</v>
      </c>
      <c r="F114" s="400">
        <v>31850</v>
      </c>
      <c r="G114" s="400">
        <v>31763.4</v>
      </c>
      <c r="H114" s="423" t="s">
        <v>10</v>
      </c>
      <c r="I114" s="403" t="s">
        <v>10</v>
      </c>
      <c r="J114" s="295" t="s">
        <v>20</v>
      </c>
      <c r="K114" s="298"/>
    </row>
    <row r="115" spans="1:11" ht="22.5" customHeight="1">
      <c r="A115" s="184">
        <v>23</v>
      </c>
      <c r="B115" s="33"/>
      <c r="C115" s="33"/>
      <c r="D115" s="33"/>
      <c r="E115" s="384" t="s">
        <v>164</v>
      </c>
      <c r="F115" s="400">
        <v>35000</v>
      </c>
      <c r="G115" s="400">
        <v>35000</v>
      </c>
      <c r="H115" s="423" t="s">
        <v>10</v>
      </c>
      <c r="I115" s="404" t="s">
        <v>10</v>
      </c>
      <c r="J115" s="295" t="s">
        <v>20</v>
      </c>
      <c r="K115" s="298"/>
    </row>
    <row r="116" spans="1:11" s="301" customFormat="1" ht="25.5">
      <c r="A116" s="201"/>
      <c r="B116" s="81">
        <v>926</v>
      </c>
      <c r="C116" s="81">
        <v>92601</v>
      </c>
      <c r="D116" s="81"/>
      <c r="E116" s="386" t="s">
        <v>170</v>
      </c>
      <c r="F116" s="397">
        <f>F117+F118+F119</f>
        <v>124958</v>
      </c>
      <c r="G116" s="397">
        <f>G117+G118+G119</f>
        <v>124958</v>
      </c>
      <c r="H116" s="419" t="s">
        <v>10</v>
      </c>
      <c r="I116" s="396" t="s">
        <v>10</v>
      </c>
      <c r="J116" s="90"/>
      <c r="K116" s="311"/>
    </row>
    <row r="117" spans="1:11" ht="25.5">
      <c r="A117" s="202">
        <v>24</v>
      </c>
      <c r="B117" s="128"/>
      <c r="C117" s="128"/>
      <c r="D117" s="128">
        <v>6050</v>
      </c>
      <c r="E117" s="387" t="s">
        <v>165</v>
      </c>
      <c r="F117" s="428">
        <v>11500</v>
      </c>
      <c r="G117" s="428">
        <v>11500</v>
      </c>
      <c r="H117" s="429" t="s">
        <v>10</v>
      </c>
      <c r="I117" s="405" t="s">
        <v>10</v>
      </c>
      <c r="J117" s="253" t="s">
        <v>229</v>
      </c>
      <c r="K117" s="298"/>
    </row>
    <row r="118" spans="1:11" ht="25.5">
      <c r="A118" s="122">
        <v>25</v>
      </c>
      <c r="B118" s="1"/>
      <c r="C118" s="1"/>
      <c r="D118" s="1">
        <v>6050</v>
      </c>
      <c r="E118" s="383" t="s">
        <v>166</v>
      </c>
      <c r="F118" s="398">
        <v>8500</v>
      </c>
      <c r="G118" s="398">
        <v>8500</v>
      </c>
      <c r="H118" s="419" t="s">
        <v>10</v>
      </c>
      <c r="I118" s="403" t="s">
        <v>10</v>
      </c>
      <c r="J118" s="213" t="s">
        <v>228</v>
      </c>
      <c r="K118" s="298"/>
    </row>
    <row r="119" spans="1:11" ht="25.5">
      <c r="A119" s="122">
        <v>26</v>
      </c>
      <c r="B119" s="1"/>
      <c r="C119" s="1"/>
      <c r="D119" s="1">
        <v>6050</v>
      </c>
      <c r="E119" s="383" t="s">
        <v>167</v>
      </c>
      <c r="F119" s="398">
        <v>104958</v>
      </c>
      <c r="G119" s="398">
        <v>104958</v>
      </c>
      <c r="H119" s="419" t="s">
        <v>10</v>
      </c>
      <c r="I119" s="403" t="s">
        <v>10</v>
      </c>
      <c r="J119" s="213" t="s">
        <v>20</v>
      </c>
      <c r="K119" s="298"/>
    </row>
    <row r="120" spans="1:11" ht="25.5">
      <c r="A120" s="184">
        <v>27</v>
      </c>
      <c r="B120" s="33">
        <v>926</v>
      </c>
      <c r="C120" s="20">
        <v>92604</v>
      </c>
      <c r="D120" s="33">
        <v>6050</v>
      </c>
      <c r="E120" s="384" t="s">
        <v>168</v>
      </c>
      <c r="F120" s="400">
        <v>35000</v>
      </c>
      <c r="G120" s="400">
        <v>34329.71</v>
      </c>
      <c r="H120" s="423" t="s">
        <v>10</v>
      </c>
      <c r="I120" s="404" t="s">
        <v>10</v>
      </c>
      <c r="J120" s="295" t="s">
        <v>20</v>
      </c>
      <c r="K120" s="298"/>
    </row>
    <row r="121" spans="1:11" ht="25.5" customHeight="1">
      <c r="A121" s="185"/>
      <c r="B121" s="185"/>
      <c r="C121" s="185"/>
      <c r="D121" s="185"/>
      <c r="E121" s="388" t="s">
        <v>248</v>
      </c>
      <c r="F121" s="430">
        <f>F79+F81</f>
        <v>8863817</v>
      </c>
      <c r="G121" s="430">
        <f>G81+G79</f>
        <v>8658261.469999999</v>
      </c>
      <c r="H121" s="431">
        <v>1289382</v>
      </c>
      <c r="I121" s="403"/>
      <c r="J121" s="185"/>
      <c r="K121" s="298"/>
    </row>
    <row r="122" spans="1:11" ht="12.75">
      <c r="A122" s="298"/>
      <c r="B122" s="2"/>
      <c r="C122" s="2"/>
      <c r="D122" s="2"/>
      <c r="E122" s="389"/>
      <c r="F122" s="299"/>
      <c r="G122" s="299"/>
      <c r="H122" s="299"/>
      <c r="I122" s="406"/>
      <c r="J122" s="19"/>
      <c r="K122" s="2"/>
    </row>
  </sheetData>
  <mergeCells count="10">
    <mergeCell ref="A1:J1"/>
    <mergeCell ref="A3:A5"/>
    <mergeCell ref="B3:B5"/>
    <mergeCell ref="C3:C5"/>
    <mergeCell ref="D3:D5"/>
    <mergeCell ref="E3:E5"/>
    <mergeCell ref="F3:H3"/>
    <mergeCell ref="J3:J5"/>
    <mergeCell ref="H4:H5"/>
    <mergeCell ref="I2:J2"/>
  </mergeCells>
  <printOptions/>
  <pageMargins left="0.51" right="0.29" top="1.35" bottom="0.48" header="0.61" footer="0.17"/>
  <pageSetup fitToHeight="10" fitToWidth="1" horizontalDpi="600" verticalDpi="600" orientation="landscape" paperSize="9" r:id="rId1"/>
  <headerFooter alignWithMargins="0">
    <oddFooter>&amp;CStrona &amp;P</oddFooter>
  </headerFooter>
  <rowBreaks count="2" manualBreakCount="2">
    <brk id="19" max="255" man="1"/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7.57421875" style="0" customWidth="1"/>
    <col min="4" max="4" width="6.00390625" style="0" customWidth="1"/>
    <col min="5" max="5" width="44.140625" style="0" customWidth="1"/>
    <col min="6" max="6" width="11.7109375" style="0" customWidth="1"/>
    <col min="7" max="7" width="12.140625" style="0" customWidth="1"/>
    <col min="8" max="8" width="13.140625" style="0" customWidth="1"/>
    <col min="9" max="9" width="13.28125" style="0" customWidth="1"/>
    <col min="10" max="10" width="13.140625" style="0" customWidth="1"/>
    <col min="11" max="11" width="0" style="0" hidden="1" customWidth="1"/>
  </cols>
  <sheetData>
    <row r="1" spans="1:11" ht="18">
      <c r="A1" s="336" t="s">
        <v>206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">
      <c r="A2" s="144"/>
      <c r="B2" s="144"/>
      <c r="C2" s="144"/>
      <c r="D2" s="144"/>
      <c r="E2" s="144"/>
      <c r="F2" s="156"/>
      <c r="G2" s="156"/>
      <c r="H2" s="156"/>
      <c r="I2" s="156"/>
      <c r="J2" s="144"/>
      <c r="K2" s="5"/>
    </row>
    <row r="3" spans="1:11" ht="12.75">
      <c r="A3" s="335" t="s">
        <v>0</v>
      </c>
      <c r="B3" s="335" t="s">
        <v>1</v>
      </c>
      <c r="C3" s="335" t="s">
        <v>2</v>
      </c>
      <c r="D3" s="335" t="s">
        <v>8</v>
      </c>
      <c r="E3" s="324" t="s">
        <v>3</v>
      </c>
      <c r="F3" s="325" t="s">
        <v>193</v>
      </c>
      <c r="G3" s="337"/>
      <c r="H3" s="326"/>
      <c r="I3" s="165"/>
      <c r="J3" s="327" t="s">
        <v>7</v>
      </c>
      <c r="K3" s="328"/>
    </row>
    <row r="4" spans="1:11" ht="12.75">
      <c r="A4" s="335"/>
      <c r="B4" s="335"/>
      <c r="C4" s="335"/>
      <c r="D4" s="335"/>
      <c r="E4" s="324"/>
      <c r="F4" s="157"/>
      <c r="G4" s="162"/>
      <c r="H4" s="338" t="s">
        <v>95</v>
      </c>
      <c r="I4" s="166"/>
      <c r="J4" s="329"/>
      <c r="K4" s="330"/>
    </row>
    <row r="5" spans="1:11" ht="38.25">
      <c r="A5" s="335"/>
      <c r="B5" s="335"/>
      <c r="C5" s="335"/>
      <c r="D5" s="335"/>
      <c r="E5" s="324"/>
      <c r="F5" s="158" t="s">
        <v>4</v>
      </c>
      <c r="G5" s="163" t="s">
        <v>207</v>
      </c>
      <c r="H5" s="339"/>
      <c r="I5" s="167" t="s">
        <v>6</v>
      </c>
      <c r="J5" s="329"/>
      <c r="K5" s="330"/>
    </row>
    <row r="6" spans="1:11" ht="12.75">
      <c r="A6" s="335"/>
      <c r="B6" s="335"/>
      <c r="C6" s="335"/>
      <c r="D6" s="335"/>
      <c r="E6" s="324"/>
      <c r="F6" s="159"/>
      <c r="G6" s="164"/>
      <c r="H6" s="168"/>
      <c r="I6" s="169"/>
      <c r="J6" s="329"/>
      <c r="K6" s="330"/>
    </row>
    <row r="7" spans="1:11" ht="12.75">
      <c r="A7" s="335"/>
      <c r="B7" s="335"/>
      <c r="C7" s="335"/>
      <c r="D7" s="335"/>
      <c r="E7" s="324"/>
      <c r="F7" s="160"/>
      <c r="G7" s="163"/>
      <c r="H7" s="170"/>
      <c r="I7" s="169"/>
      <c r="J7" s="331"/>
      <c r="K7" s="332"/>
    </row>
    <row r="8" spans="1:11" ht="12.75">
      <c r="A8" s="123">
        <v>1</v>
      </c>
      <c r="B8" s="123">
        <v>2</v>
      </c>
      <c r="C8" s="123">
        <v>3</v>
      </c>
      <c r="D8" s="123">
        <v>4</v>
      </c>
      <c r="E8" s="124">
        <v>5</v>
      </c>
      <c r="F8" s="209">
        <v>6</v>
      </c>
      <c r="G8" s="209" t="s">
        <v>174</v>
      </c>
      <c r="H8" s="210" t="s">
        <v>175</v>
      </c>
      <c r="I8" s="209" t="s">
        <v>176</v>
      </c>
      <c r="J8" s="209" t="s">
        <v>186</v>
      </c>
      <c r="K8" s="106">
        <v>10</v>
      </c>
    </row>
    <row r="9" spans="1:11" ht="12.75">
      <c r="A9" s="214"/>
      <c r="B9" s="215"/>
      <c r="C9" s="215"/>
      <c r="D9" s="114"/>
      <c r="E9" s="216"/>
      <c r="F9" s="116"/>
      <c r="G9" s="116"/>
      <c r="H9" s="117"/>
      <c r="I9" s="217"/>
      <c r="J9" s="245"/>
      <c r="K9" s="15"/>
    </row>
    <row r="10" spans="1:11" ht="12.75">
      <c r="A10" s="218"/>
      <c r="B10" s="219"/>
      <c r="C10" s="219"/>
      <c r="D10" s="219"/>
      <c r="E10" s="220"/>
      <c r="F10" s="221"/>
      <c r="G10" s="221"/>
      <c r="H10" s="222"/>
      <c r="I10" s="221"/>
      <c r="J10" s="246"/>
      <c r="K10" s="16"/>
    </row>
    <row r="11" spans="1:11" ht="12.75">
      <c r="A11" s="200"/>
      <c r="B11" s="114"/>
      <c r="C11" s="114"/>
      <c r="D11" s="114"/>
      <c r="E11" s="114"/>
      <c r="F11" s="116"/>
      <c r="G11" s="116"/>
      <c r="H11" s="117"/>
      <c r="I11" s="116"/>
      <c r="J11" s="247"/>
      <c r="K11" s="17"/>
    </row>
    <row r="12" spans="1:11" ht="12.75">
      <c r="A12" s="218"/>
      <c r="B12" s="219"/>
      <c r="C12" s="219"/>
      <c r="D12" s="219"/>
      <c r="E12" s="220"/>
      <c r="F12" s="221"/>
      <c r="G12" s="221"/>
      <c r="H12" s="222"/>
      <c r="I12" s="221"/>
      <c r="J12" s="246"/>
      <c r="K12" s="18"/>
    </row>
    <row r="13" spans="1:11" ht="12.75">
      <c r="A13" s="218"/>
      <c r="B13" s="1"/>
      <c r="C13" s="1"/>
      <c r="D13" s="1"/>
      <c r="E13" s="119"/>
      <c r="F13" s="75"/>
      <c r="G13" s="75"/>
      <c r="H13" s="76"/>
      <c r="I13" s="75"/>
      <c r="J13" s="246"/>
      <c r="K13" s="19"/>
    </row>
    <row r="14" spans="1:11" ht="12.75">
      <c r="A14" s="224"/>
      <c r="B14" s="33"/>
      <c r="C14" s="33"/>
      <c r="D14" s="33"/>
      <c r="E14" s="20"/>
      <c r="F14" s="111"/>
      <c r="G14" s="111"/>
      <c r="H14" s="223"/>
      <c r="I14" s="111"/>
      <c r="J14" s="248"/>
      <c r="K14" s="19"/>
    </row>
    <row r="15" spans="1:11" ht="12.75">
      <c r="A15" s="200"/>
      <c r="B15" s="30"/>
      <c r="C15" s="30"/>
      <c r="D15" s="30"/>
      <c r="E15" s="30"/>
      <c r="F15" s="46"/>
      <c r="G15" s="46"/>
      <c r="H15" s="171"/>
      <c r="I15" s="46"/>
      <c r="J15" s="247"/>
      <c r="K15" s="19"/>
    </row>
    <row r="16" spans="1:11" ht="12.75">
      <c r="A16" s="218"/>
      <c r="B16" s="1"/>
      <c r="C16" s="1"/>
      <c r="D16" s="1"/>
      <c r="E16" s="1"/>
      <c r="F16" s="76"/>
      <c r="G16" s="75"/>
      <c r="H16" s="76"/>
      <c r="I16" s="75"/>
      <c r="J16" s="246"/>
      <c r="K16" s="19"/>
    </row>
  </sheetData>
  <mergeCells count="9">
    <mergeCell ref="A1:K1"/>
    <mergeCell ref="A3:A7"/>
    <mergeCell ref="B3:B7"/>
    <mergeCell ref="C3:C7"/>
    <mergeCell ref="D3:D7"/>
    <mergeCell ref="E3:E7"/>
    <mergeCell ref="F3:H3"/>
    <mergeCell ref="J3:K7"/>
    <mergeCell ref="H4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2"/>
  <sheetViews>
    <sheetView workbookViewId="0" topLeftCell="A1">
      <selection activeCell="A1" sqref="A1:K1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7.57421875" style="0" customWidth="1"/>
    <col min="4" max="4" width="6.00390625" style="0" customWidth="1"/>
    <col min="5" max="5" width="44.140625" style="0" customWidth="1"/>
    <col min="6" max="6" width="11.7109375" style="161" customWidth="1"/>
    <col min="7" max="7" width="12.140625" style="161" customWidth="1"/>
    <col min="8" max="8" width="13.140625" style="161" customWidth="1"/>
    <col min="9" max="9" width="13.28125" style="161" customWidth="1"/>
    <col min="10" max="10" width="13.140625" style="0" customWidth="1"/>
    <col min="11" max="11" width="9.140625" style="0" hidden="1" customWidth="1"/>
    <col min="12" max="12" width="0.13671875" style="0" customWidth="1"/>
  </cols>
  <sheetData>
    <row r="1" spans="1:11" ht="18">
      <c r="A1" s="336" t="s">
        <v>177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</row>
    <row r="2" spans="1:11" ht="18">
      <c r="A2" s="144"/>
      <c r="B2" s="144"/>
      <c r="C2" s="144"/>
      <c r="D2" s="144"/>
      <c r="E2" s="144"/>
      <c r="F2" s="156"/>
      <c r="G2" s="156"/>
      <c r="H2" s="156"/>
      <c r="I2" s="156"/>
      <c r="J2" s="144"/>
      <c r="K2" s="5"/>
    </row>
    <row r="3" spans="1:12" ht="22.5" customHeight="1">
      <c r="A3" s="335" t="s">
        <v>0</v>
      </c>
      <c r="B3" s="335" t="s">
        <v>1</v>
      </c>
      <c r="C3" s="335" t="s">
        <v>2</v>
      </c>
      <c r="D3" s="335" t="s">
        <v>8</v>
      </c>
      <c r="E3" s="324" t="s">
        <v>3</v>
      </c>
      <c r="F3" s="325" t="s">
        <v>193</v>
      </c>
      <c r="G3" s="337"/>
      <c r="H3" s="326"/>
      <c r="I3" s="165"/>
      <c r="J3" s="327" t="s">
        <v>7</v>
      </c>
      <c r="K3" s="328"/>
      <c r="L3" s="128"/>
    </row>
    <row r="4" spans="1:12" ht="12.75">
      <c r="A4" s="335"/>
      <c r="B4" s="335"/>
      <c r="C4" s="335"/>
      <c r="D4" s="335"/>
      <c r="E4" s="324"/>
      <c r="F4" s="157"/>
      <c r="G4" s="162"/>
      <c r="H4" s="338" t="s">
        <v>95</v>
      </c>
      <c r="I4" s="166"/>
      <c r="J4" s="329"/>
      <c r="K4" s="330"/>
      <c r="L4" s="30"/>
    </row>
    <row r="5" spans="1:12" ht="57.75" customHeight="1">
      <c r="A5" s="335"/>
      <c r="B5" s="335"/>
      <c r="C5" s="335"/>
      <c r="D5" s="335"/>
      <c r="E5" s="324"/>
      <c r="F5" s="158" t="s">
        <v>4</v>
      </c>
      <c r="G5" s="163" t="s">
        <v>96</v>
      </c>
      <c r="H5" s="339"/>
      <c r="I5" s="167" t="s">
        <v>6</v>
      </c>
      <c r="J5" s="329"/>
      <c r="K5" s="330"/>
      <c r="L5" s="30"/>
    </row>
    <row r="6" spans="1:12" ht="6" customHeight="1" hidden="1">
      <c r="A6" s="335"/>
      <c r="B6" s="335"/>
      <c r="C6" s="335"/>
      <c r="D6" s="335"/>
      <c r="E6" s="324"/>
      <c r="F6" s="159"/>
      <c r="G6" s="164"/>
      <c r="H6" s="168"/>
      <c r="I6" s="169"/>
      <c r="J6" s="329"/>
      <c r="K6" s="330"/>
      <c r="L6" s="30"/>
    </row>
    <row r="7" spans="1:12" ht="6.75" customHeight="1" hidden="1">
      <c r="A7" s="335"/>
      <c r="B7" s="335"/>
      <c r="C7" s="335"/>
      <c r="D7" s="335"/>
      <c r="E7" s="324"/>
      <c r="F7" s="160"/>
      <c r="G7" s="163"/>
      <c r="H7" s="170"/>
      <c r="I7" s="169"/>
      <c r="J7" s="331"/>
      <c r="K7" s="332"/>
      <c r="L7" s="33"/>
    </row>
    <row r="8" spans="1:12" ht="12.75">
      <c r="A8" s="123">
        <v>1</v>
      </c>
      <c r="B8" s="123">
        <v>2</v>
      </c>
      <c r="C8" s="123">
        <v>3</v>
      </c>
      <c r="D8" s="123">
        <v>4</v>
      </c>
      <c r="E8" s="124">
        <v>5</v>
      </c>
      <c r="F8" s="209">
        <v>6</v>
      </c>
      <c r="G8" s="209" t="s">
        <v>174</v>
      </c>
      <c r="H8" s="210" t="s">
        <v>175</v>
      </c>
      <c r="I8" s="209" t="s">
        <v>176</v>
      </c>
      <c r="J8" s="209" t="s">
        <v>186</v>
      </c>
      <c r="K8" s="106">
        <v>10</v>
      </c>
      <c r="L8" s="30"/>
    </row>
    <row r="9" spans="1:12" ht="24.75" customHeight="1">
      <c r="A9" s="214">
        <v>1</v>
      </c>
      <c r="B9" s="215"/>
      <c r="C9" s="215"/>
      <c r="D9" s="114"/>
      <c r="E9" s="216" t="s">
        <v>9</v>
      </c>
      <c r="F9" s="116" t="s">
        <v>10</v>
      </c>
      <c r="G9" s="116" t="s">
        <v>10</v>
      </c>
      <c r="H9" s="117" t="s">
        <v>10</v>
      </c>
      <c r="I9" s="217">
        <v>13457.99</v>
      </c>
      <c r="J9" s="245" t="s">
        <v>14</v>
      </c>
      <c r="K9" s="15"/>
      <c r="L9" s="30"/>
    </row>
    <row r="10" spans="1:12" ht="24.75" customHeight="1">
      <c r="A10" s="218">
        <v>2</v>
      </c>
      <c r="B10" s="219"/>
      <c r="C10" s="219"/>
      <c r="D10" s="219"/>
      <c r="E10" s="220" t="s">
        <v>12</v>
      </c>
      <c r="F10" s="221" t="s">
        <v>10</v>
      </c>
      <c r="G10" s="221" t="s">
        <v>10</v>
      </c>
      <c r="H10" s="222" t="s">
        <v>10</v>
      </c>
      <c r="I10" s="221">
        <v>13420</v>
      </c>
      <c r="J10" s="246" t="s">
        <v>14</v>
      </c>
      <c r="K10" s="16"/>
      <c r="L10" s="30"/>
    </row>
    <row r="11" spans="1:12" ht="24.75" customHeight="1">
      <c r="A11" s="200">
        <v>3</v>
      </c>
      <c r="B11" s="114"/>
      <c r="C11" s="114"/>
      <c r="D11" s="114"/>
      <c r="E11" s="114" t="s">
        <v>11</v>
      </c>
      <c r="F11" s="116" t="s">
        <v>10</v>
      </c>
      <c r="G11" s="116" t="s">
        <v>10</v>
      </c>
      <c r="H11" s="117" t="s">
        <v>10</v>
      </c>
      <c r="I11" s="116">
        <v>19260</v>
      </c>
      <c r="J11" s="247" t="s">
        <v>14</v>
      </c>
      <c r="K11" s="17"/>
      <c r="L11" s="30"/>
    </row>
    <row r="12" spans="1:12" ht="24.75" customHeight="1">
      <c r="A12" s="218">
        <v>4</v>
      </c>
      <c r="B12" s="219"/>
      <c r="C12" s="219"/>
      <c r="D12" s="219"/>
      <c r="E12" s="220" t="s">
        <v>12</v>
      </c>
      <c r="F12" s="221" t="s">
        <v>10</v>
      </c>
      <c r="G12" s="221" t="s">
        <v>10</v>
      </c>
      <c r="H12" s="222" t="s">
        <v>10</v>
      </c>
      <c r="I12" s="221">
        <v>13420</v>
      </c>
      <c r="J12" s="246" t="s">
        <v>14</v>
      </c>
      <c r="K12" s="18"/>
      <c r="L12" s="30"/>
    </row>
    <row r="13" spans="1:12" ht="34.5" customHeight="1">
      <c r="A13" s="218">
        <v>5</v>
      </c>
      <c r="B13" s="1"/>
      <c r="C13" s="1"/>
      <c r="D13" s="1"/>
      <c r="E13" s="119" t="s">
        <v>13</v>
      </c>
      <c r="F13" s="75" t="s">
        <v>10</v>
      </c>
      <c r="G13" s="75" t="s">
        <v>10</v>
      </c>
      <c r="H13" s="76" t="s">
        <v>10</v>
      </c>
      <c r="I13" s="75">
        <v>12207.6</v>
      </c>
      <c r="J13" s="246" t="s">
        <v>192</v>
      </c>
      <c r="K13" s="19"/>
      <c r="L13" s="30"/>
    </row>
    <row r="14" spans="1:12" ht="24.75" customHeight="1">
      <c r="A14" s="224">
        <v>6</v>
      </c>
      <c r="B14" s="33"/>
      <c r="C14" s="33"/>
      <c r="D14" s="33"/>
      <c r="E14" s="20" t="s">
        <v>15</v>
      </c>
      <c r="F14" s="111" t="s">
        <v>10</v>
      </c>
      <c r="G14" s="111" t="s">
        <v>10</v>
      </c>
      <c r="H14" s="223" t="s">
        <v>10</v>
      </c>
      <c r="I14" s="111">
        <v>20988.6</v>
      </c>
      <c r="J14" s="248" t="s">
        <v>14</v>
      </c>
      <c r="K14" s="19"/>
      <c r="L14" s="30"/>
    </row>
    <row r="15" spans="1:12" ht="24.75" customHeight="1">
      <c r="A15" s="200">
        <v>7</v>
      </c>
      <c r="B15" s="30"/>
      <c r="C15" s="30"/>
      <c r="D15" s="30"/>
      <c r="E15" s="30" t="s">
        <v>16</v>
      </c>
      <c r="F15" s="46" t="s">
        <v>10</v>
      </c>
      <c r="G15" s="46" t="s">
        <v>10</v>
      </c>
      <c r="H15" s="171" t="s">
        <v>10</v>
      </c>
      <c r="I15" s="46">
        <v>76817.61</v>
      </c>
      <c r="J15" s="247" t="s">
        <v>14</v>
      </c>
      <c r="K15" s="19"/>
      <c r="L15" s="30"/>
    </row>
    <row r="16" spans="1:12" ht="24.75" customHeight="1">
      <c r="A16" s="218">
        <v>8</v>
      </c>
      <c r="B16" s="1"/>
      <c r="C16" s="1"/>
      <c r="D16" s="1"/>
      <c r="E16" s="1" t="s">
        <v>50</v>
      </c>
      <c r="F16" s="76" t="s">
        <v>10</v>
      </c>
      <c r="G16" s="75" t="s">
        <v>10</v>
      </c>
      <c r="H16" s="76" t="s">
        <v>10</v>
      </c>
      <c r="I16" s="75">
        <v>33833.16</v>
      </c>
      <c r="J16" s="246" t="s">
        <v>14</v>
      </c>
      <c r="K16" s="19"/>
      <c r="L16" s="30"/>
    </row>
    <row r="17" spans="1:12" ht="24.75" customHeight="1">
      <c r="A17" s="218">
        <v>9</v>
      </c>
      <c r="B17" s="1"/>
      <c r="C17" s="1"/>
      <c r="D17" s="1"/>
      <c r="E17" s="1" t="s">
        <v>17</v>
      </c>
      <c r="F17" s="76" t="s">
        <v>10</v>
      </c>
      <c r="G17" s="75" t="s">
        <v>10</v>
      </c>
      <c r="H17" s="76" t="s">
        <v>10</v>
      </c>
      <c r="I17" s="75">
        <v>9448.8</v>
      </c>
      <c r="J17" s="246" t="s">
        <v>14</v>
      </c>
      <c r="K17" s="19"/>
      <c r="L17" s="30"/>
    </row>
    <row r="18" spans="1:12" ht="24.75" customHeight="1">
      <c r="A18" s="224">
        <v>10</v>
      </c>
      <c r="B18" s="33"/>
      <c r="C18" s="33"/>
      <c r="D18" s="33"/>
      <c r="E18" s="33" t="s">
        <v>23</v>
      </c>
      <c r="F18" s="111" t="s">
        <v>10</v>
      </c>
      <c r="G18" s="111" t="s">
        <v>10</v>
      </c>
      <c r="H18" s="223" t="s">
        <v>10</v>
      </c>
      <c r="I18" s="111">
        <v>16060</v>
      </c>
      <c r="J18" s="248" t="s">
        <v>14</v>
      </c>
      <c r="K18" s="19"/>
      <c r="L18" s="30"/>
    </row>
    <row r="19" spans="1:12" ht="24.75" customHeight="1">
      <c r="A19" s="218">
        <v>11</v>
      </c>
      <c r="B19" s="1"/>
      <c r="C19" s="1"/>
      <c r="D19" s="1"/>
      <c r="E19" s="1" t="s">
        <v>63</v>
      </c>
      <c r="F19" s="75" t="s">
        <v>10</v>
      </c>
      <c r="G19" s="75" t="s">
        <v>10</v>
      </c>
      <c r="H19" s="76" t="s">
        <v>10</v>
      </c>
      <c r="I19" s="75">
        <v>2583.58</v>
      </c>
      <c r="J19" s="249" t="s">
        <v>14</v>
      </c>
      <c r="K19" s="19"/>
      <c r="L19" s="30"/>
    </row>
    <row r="20" spans="1:12" ht="24.75" customHeight="1">
      <c r="A20" s="218">
        <v>12</v>
      </c>
      <c r="B20" s="1">
        <v>600</v>
      </c>
      <c r="C20" s="1">
        <v>60095</v>
      </c>
      <c r="D20" s="1">
        <v>6050</v>
      </c>
      <c r="E20" s="4" t="s">
        <v>26</v>
      </c>
      <c r="F20" s="75" t="s">
        <v>10</v>
      </c>
      <c r="G20" s="75" t="s">
        <v>10</v>
      </c>
      <c r="H20" s="76" t="s">
        <v>10</v>
      </c>
      <c r="I20" s="75">
        <v>34333.62</v>
      </c>
      <c r="J20" s="249" t="s">
        <v>14</v>
      </c>
      <c r="K20" s="19"/>
      <c r="L20" s="30"/>
    </row>
    <row r="21" spans="1:12" ht="24.75" customHeight="1">
      <c r="A21" s="218">
        <v>13</v>
      </c>
      <c r="B21" s="1">
        <v>600</v>
      </c>
      <c r="C21" s="1">
        <v>60016</v>
      </c>
      <c r="D21" s="1">
        <v>6050</v>
      </c>
      <c r="E21" s="4" t="s">
        <v>18</v>
      </c>
      <c r="F21" s="75" t="s">
        <v>10</v>
      </c>
      <c r="G21" s="75" t="s">
        <v>10</v>
      </c>
      <c r="H21" s="76" t="s">
        <v>10</v>
      </c>
      <c r="I21" s="75">
        <v>12759.98</v>
      </c>
      <c r="J21" s="246" t="s">
        <v>14</v>
      </c>
      <c r="K21" s="20"/>
      <c r="L21" s="30"/>
    </row>
    <row r="22" spans="1:12" ht="24.75" customHeight="1">
      <c r="A22" s="257">
        <v>14</v>
      </c>
      <c r="B22" s="258">
        <v>600</v>
      </c>
      <c r="C22" s="258">
        <v>60016</v>
      </c>
      <c r="D22" s="258">
        <v>6050</v>
      </c>
      <c r="E22" s="258" t="s">
        <v>19</v>
      </c>
      <c r="F22" s="259" t="s">
        <v>10</v>
      </c>
      <c r="G22" s="259" t="s">
        <v>10</v>
      </c>
      <c r="H22" s="260" t="s">
        <v>10</v>
      </c>
      <c r="I22" s="259">
        <v>5839</v>
      </c>
      <c r="J22" s="261" t="s">
        <v>14</v>
      </c>
      <c r="K22" s="119"/>
      <c r="L22" s="30"/>
    </row>
    <row r="23" spans="1:12" ht="24.75" customHeight="1">
      <c r="A23" s="257">
        <v>15</v>
      </c>
      <c r="B23" s="258">
        <v>600</v>
      </c>
      <c r="C23" s="258">
        <v>60016</v>
      </c>
      <c r="D23" s="258">
        <v>6050</v>
      </c>
      <c r="E23" s="262" t="s">
        <v>82</v>
      </c>
      <c r="F23" s="259" t="s">
        <v>10</v>
      </c>
      <c r="G23" s="259" t="s">
        <v>10</v>
      </c>
      <c r="H23" s="260" t="s">
        <v>10</v>
      </c>
      <c r="I23" s="259">
        <v>20740</v>
      </c>
      <c r="J23" s="263" t="s">
        <v>56</v>
      </c>
      <c r="K23" s="19"/>
      <c r="L23" s="30"/>
    </row>
    <row r="24" spans="1:12" ht="24.75" customHeight="1">
      <c r="A24" s="264">
        <v>16</v>
      </c>
      <c r="B24" s="265">
        <v>600</v>
      </c>
      <c r="C24" s="265">
        <v>60016</v>
      </c>
      <c r="D24" s="265">
        <v>6050</v>
      </c>
      <c r="E24" s="266" t="s">
        <v>194</v>
      </c>
      <c r="F24" s="267">
        <v>1383400</v>
      </c>
      <c r="G24" s="267">
        <v>49898</v>
      </c>
      <c r="H24" s="268">
        <v>224640</v>
      </c>
      <c r="I24" s="267">
        <v>49898</v>
      </c>
      <c r="J24" s="269" t="s">
        <v>114</v>
      </c>
      <c r="K24" s="19"/>
      <c r="L24" s="30"/>
    </row>
    <row r="25" spans="1:12" s="65" customFormat="1" ht="24.75" customHeight="1">
      <c r="A25" s="270"/>
      <c r="B25" s="271"/>
      <c r="C25" s="271">
        <v>60016</v>
      </c>
      <c r="D25" s="271">
        <v>6050</v>
      </c>
      <c r="E25" s="272" t="s">
        <v>22</v>
      </c>
      <c r="F25" s="273">
        <f>SUM(F24)</f>
        <v>1383400</v>
      </c>
      <c r="G25" s="273">
        <f>SUM(G24)</f>
        <v>49898</v>
      </c>
      <c r="H25" s="274">
        <f>SUM(H24)</f>
        <v>224640</v>
      </c>
      <c r="I25" s="273"/>
      <c r="J25" s="275"/>
      <c r="K25" s="107"/>
      <c r="L25" s="129"/>
    </row>
    <row r="26" spans="1:12" ht="25.5" customHeight="1">
      <c r="A26" s="276">
        <v>17</v>
      </c>
      <c r="B26" s="277">
        <v>600</v>
      </c>
      <c r="C26" s="277">
        <v>60078</v>
      </c>
      <c r="D26" s="277">
        <v>6050</v>
      </c>
      <c r="E26" s="278" t="s">
        <v>55</v>
      </c>
      <c r="F26" s="279">
        <v>0</v>
      </c>
      <c r="G26" s="279">
        <v>0</v>
      </c>
      <c r="H26" s="280" t="s">
        <v>10</v>
      </c>
      <c r="I26" s="279">
        <v>16897</v>
      </c>
      <c r="J26" s="281" t="s">
        <v>56</v>
      </c>
      <c r="K26" s="19"/>
      <c r="L26" s="30"/>
    </row>
    <row r="27" spans="1:12" s="50" customFormat="1" ht="24.75" customHeight="1">
      <c r="A27" s="282">
        <v>18</v>
      </c>
      <c r="B27" s="283">
        <v>630</v>
      </c>
      <c r="C27" s="283">
        <v>63003</v>
      </c>
      <c r="D27" s="283">
        <v>6060</v>
      </c>
      <c r="E27" s="284" t="s">
        <v>115</v>
      </c>
      <c r="F27" s="285">
        <v>33000</v>
      </c>
      <c r="G27" s="286">
        <v>0</v>
      </c>
      <c r="H27" s="280" t="s">
        <v>10</v>
      </c>
      <c r="I27" s="285">
        <v>0</v>
      </c>
      <c r="J27" s="287" t="s">
        <v>195</v>
      </c>
      <c r="K27" s="109"/>
      <c r="L27" s="131"/>
    </row>
    <row r="28" spans="1:12" s="50" customFormat="1" ht="24.75" customHeight="1">
      <c r="A28" s="282">
        <v>19</v>
      </c>
      <c r="B28" s="283">
        <v>700</v>
      </c>
      <c r="C28" s="283">
        <v>70005</v>
      </c>
      <c r="D28" s="283">
        <v>6060</v>
      </c>
      <c r="E28" s="283" t="s">
        <v>116</v>
      </c>
      <c r="F28" s="285">
        <v>4955</v>
      </c>
      <c r="G28" s="285">
        <v>0</v>
      </c>
      <c r="H28" s="280" t="s">
        <v>10</v>
      </c>
      <c r="I28" s="285">
        <v>0</v>
      </c>
      <c r="J28" s="287" t="s">
        <v>178</v>
      </c>
      <c r="K28" s="109"/>
      <c r="L28" s="131"/>
    </row>
    <row r="29" spans="1:12" s="65" customFormat="1" ht="39" customHeight="1">
      <c r="A29" s="288">
        <v>20</v>
      </c>
      <c r="B29" s="271">
        <v>710</v>
      </c>
      <c r="C29" s="271">
        <v>71035</v>
      </c>
      <c r="D29" s="271">
        <v>6050</v>
      </c>
      <c r="E29" s="289" t="s">
        <v>188</v>
      </c>
      <c r="F29" s="273">
        <v>150000</v>
      </c>
      <c r="G29" s="273">
        <v>24115.87</v>
      </c>
      <c r="H29" s="274" t="s">
        <v>10</v>
      </c>
      <c r="I29" s="273">
        <v>34585.44</v>
      </c>
      <c r="J29" s="287" t="s">
        <v>196</v>
      </c>
      <c r="K29" s="108"/>
      <c r="L29" s="130"/>
    </row>
    <row r="30" spans="1:12" ht="38.25" customHeight="1">
      <c r="A30" s="282">
        <v>21</v>
      </c>
      <c r="B30" s="258">
        <v>710</v>
      </c>
      <c r="C30" s="258">
        <v>71095</v>
      </c>
      <c r="D30" s="258">
        <v>6050</v>
      </c>
      <c r="E30" s="262" t="s">
        <v>30</v>
      </c>
      <c r="F30" s="259" t="s">
        <v>10</v>
      </c>
      <c r="G30" s="259" t="s">
        <v>10</v>
      </c>
      <c r="H30" s="260" t="s">
        <v>10</v>
      </c>
      <c r="I30" s="259">
        <v>11147.3</v>
      </c>
      <c r="J30" s="290"/>
      <c r="K30" s="19"/>
      <c r="L30" s="30"/>
    </row>
    <row r="31" spans="1:12" ht="31.5" customHeight="1">
      <c r="A31" s="282">
        <v>22</v>
      </c>
      <c r="B31" s="258">
        <v>750</v>
      </c>
      <c r="C31" s="258">
        <v>75018</v>
      </c>
      <c r="D31" s="258">
        <v>6630</v>
      </c>
      <c r="E31" s="262" t="s">
        <v>125</v>
      </c>
      <c r="F31" s="259">
        <v>24400</v>
      </c>
      <c r="G31" s="259">
        <v>0</v>
      </c>
      <c r="H31" s="260" t="s">
        <v>10</v>
      </c>
      <c r="I31" s="259">
        <v>0</v>
      </c>
      <c r="J31" s="263" t="s">
        <v>189</v>
      </c>
      <c r="K31" s="19"/>
      <c r="L31" s="30"/>
    </row>
    <row r="32" spans="1:12" ht="21" customHeight="1">
      <c r="A32" s="282">
        <v>23</v>
      </c>
      <c r="B32" s="258">
        <v>750</v>
      </c>
      <c r="C32" s="258">
        <v>75023</v>
      </c>
      <c r="D32" s="258">
        <v>6050</v>
      </c>
      <c r="E32" s="262" t="s">
        <v>117</v>
      </c>
      <c r="F32" s="259">
        <v>20000</v>
      </c>
      <c r="G32" s="259">
        <v>0</v>
      </c>
      <c r="H32" s="260" t="s">
        <v>10</v>
      </c>
      <c r="I32" s="259">
        <v>0</v>
      </c>
      <c r="J32" s="263" t="s">
        <v>179</v>
      </c>
      <c r="K32" s="20"/>
      <c r="L32" s="30"/>
    </row>
    <row r="33" spans="1:12" ht="80.25" customHeight="1">
      <c r="A33" s="225">
        <v>24</v>
      </c>
      <c r="B33" s="219">
        <v>750</v>
      </c>
      <c r="C33" s="219">
        <v>75023</v>
      </c>
      <c r="D33" s="219">
        <v>6050</v>
      </c>
      <c r="E33" s="226" t="s">
        <v>57</v>
      </c>
      <c r="F33" s="221">
        <v>913134</v>
      </c>
      <c r="G33" s="221">
        <v>599.99</v>
      </c>
      <c r="H33" s="222" t="s">
        <v>10</v>
      </c>
      <c r="I33" s="221">
        <v>28402.39</v>
      </c>
      <c r="J33" s="227" t="s">
        <v>58</v>
      </c>
      <c r="K33" s="19"/>
      <c r="L33" s="30"/>
    </row>
    <row r="34" spans="1:12" ht="33" customHeight="1">
      <c r="A34" s="225">
        <v>25</v>
      </c>
      <c r="B34" s="219">
        <v>750</v>
      </c>
      <c r="C34" s="219">
        <v>75023</v>
      </c>
      <c r="D34" s="219">
        <v>6050</v>
      </c>
      <c r="E34" s="226" t="s">
        <v>97</v>
      </c>
      <c r="F34" s="221">
        <v>50000</v>
      </c>
      <c r="G34" s="221">
        <v>4611.6</v>
      </c>
      <c r="H34" s="222" t="s">
        <v>10</v>
      </c>
      <c r="I34" s="221">
        <v>4611.6</v>
      </c>
      <c r="J34" s="211" t="s">
        <v>184</v>
      </c>
      <c r="K34" s="19"/>
      <c r="L34" s="30"/>
    </row>
    <row r="35" spans="1:12" ht="24.75" customHeight="1">
      <c r="A35" s="184">
        <v>26</v>
      </c>
      <c r="B35" s="33">
        <v>750</v>
      </c>
      <c r="C35" s="33">
        <v>75023</v>
      </c>
      <c r="D35" s="33">
        <v>6060</v>
      </c>
      <c r="E35" s="33" t="s">
        <v>31</v>
      </c>
      <c r="F35" s="96">
        <v>32786</v>
      </c>
      <c r="G35" s="96">
        <v>32785.99</v>
      </c>
      <c r="H35" s="222" t="s">
        <v>10</v>
      </c>
      <c r="I35" s="111">
        <v>0</v>
      </c>
      <c r="J35" s="174" t="s">
        <v>20</v>
      </c>
      <c r="K35" s="19"/>
      <c r="L35" s="30"/>
    </row>
    <row r="36" spans="1:12" ht="24.75" customHeight="1">
      <c r="A36" s="184">
        <v>27</v>
      </c>
      <c r="B36" s="33">
        <v>750</v>
      </c>
      <c r="C36" s="33">
        <v>75023</v>
      </c>
      <c r="D36" s="33">
        <v>6060</v>
      </c>
      <c r="E36" s="33" t="s">
        <v>118</v>
      </c>
      <c r="F36" s="96">
        <v>18032</v>
      </c>
      <c r="G36" s="96">
        <v>18031.44</v>
      </c>
      <c r="H36" s="222" t="s">
        <v>10</v>
      </c>
      <c r="I36" s="111">
        <v>0</v>
      </c>
      <c r="J36" s="174" t="s">
        <v>20</v>
      </c>
      <c r="K36" s="19"/>
      <c r="L36" s="30"/>
    </row>
    <row r="37" spans="1:12" s="65" customFormat="1" ht="24.75" customHeight="1">
      <c r="A37" s="201"/>
      <c r="B37" s="81"/>
      <c r="C37" s="81">
        <v>75023</v>
      </c>
      <c r="D37" s="81"/>
      <c r="E37" s="84" t="s">
        <v>22</v>
      </c>
      <c r="F37" s="82">
        <f>F32+F33+F34+F35+F36</f>
        <v>1033952</v>
      </c>
      <c r="G37" s="82">
        <f>G32+G33+G34+G35+G36</f>
        <v>56029.020000000004</v>
      </c>
      <c r="H37" s="222" t="s">
        <v>10</v>
      </c>
      <c r="I37" s="82">
        <v>0</v>
      </c>
      <c r="J37" s="90"/>
      <c r="K37" s="108"/>
      <c r="L37" s="130"/>
    </row>
    <row r="38" spans="1:12" s="153" customFormat="1" ht="24.75" customHeight="1">
      <c r="A38" s="122">
        <v>28</v>
      </c>
      <c r="B38" s="122">
        <v>754</v>
      </c>
      <c r="C38" s="122">
        <v>75412</v>
      </c>
      <c r="D38" s="122">
        <v>6069</v>
      </c>
      <c r="E38" s="121" t="s">
        <v>98</v>
      </c>
      <c r="F38" s="150">
        <v>103079</v>
      </c>
      <c r="G38" s="150">
        <v>2691.61</v>
      </c>
      <c r="H38" s="222" t="s">
        <v>10</v>
      </c>
      <c r="I38" s="77">
        <v>2691.61</v>
      </c>
      <c r="J38" s="250" t="s">
        <v>183</v>
      </c>
      <c r="K38" s="151"/>
      <c r="L38" s="152"/>
    </row>
    <row r="39" spans="1:12" s="153" customFormat="1" ht="24.75" customHeight="1">
      <c r="A39" s="122">
        <v>29</v>
      </c>
      <c r="B39" s="122">
        <v>754</v>
      </c>
      <c r="C39" s="122">
        <v>75412</v>
      </c>
      <c r="D39" s="122">
        <v>6230</v>
      </c>
      <c r="E39" s="121" t="s">
        <v>127</v>
      </c>
      <c r="F39" s="150">
        <v>50000</v>
      </c>
      <c r="G39" s="150">
        <v>0</v>
      </c>
      <c r="H39" s="222" t="s">
        <v>10</v>
      </c>
      <c r="I39" s="77">
        <v>0</v>
      </c>
      <c r="J39" s="250" t="s">
        <v>182</v>
      </c>
      <c r="K39" s="151"/>
      <c r="L39" s="152"/>
    </row>
    <row r="40" spans="1:12" s="153" customFormat="1" ht="24.75" customHeight="1">
      <c r="A40" s="122">
        <v>30</v>
      </c>
      <c r="B40" s="122">
        <v>754</v>
      </c>
      <c r="C40" s="122">
        <v>75412</v>
      </c>
      <c r="D40" s="122">
        <v>6230</v>
      </c>
      <c r="E40" s="121" t="s">
        <v>126</v>
      </c>
      <c r="F40" s="150">
        <v>420600</v>
      </c>
      <c r="G40" s="150">
        <v>0</v>
      </c>
      <c r="H40" s="222" t="s">
        <v>10</v>
      </c>
      <c r="I40" s="77">
        <v>0</v>
      </c>
      <c r="J40" s="250" t="s">
        <v>182</v>
      </c>
      <c r="K40" s="151"/>
      <c r="L40" s="152"/>
    </row>
    <row r="41" spans="1:12" s="50" customFormat="1" ht="24.75" customHeight="1">
      <c r="A41" s="3"/>
      <c r="B41" s="3">
        <v>754</v>
      </c>
      <c r="C41" s="3">
        <v>75412</v>
      </c>
      <c r="D41" s="3"/>
      <c r="E41" s="205" t="s">
        <v>22</v>
      </c>
      <c r="F41" s="105">
        <f>SUM(F38:F40)</f>
        <v>573679</v>
      </c>
      <c r="G41" s="105">
        <f>SUM(G38:G40)</f>
        <v>2691.61</v>
      </c>
      <c r="H41" s="222" t="s">
        <v>10</v>
      </c>
      <c r="I41" s="57">
        <f>SUM(I38:I40)</f>
        <v>2691.61</v>
      </c>
      <c r="J41" s="204"/>
      <c r="K41" s="109"/>
      <c r="L41" s="131"/>
    </row>
    <row r="42" spans="1:12" s="153" customFormat="1" ht="24.75" customHeight="1">
      <c r="A42" s="122">
        <v>31</v>
      </c>
      <c r="B42" s="122">
        <v>754</v>
      </c>
      <c r="C42" s="122">
        <v>75416</v>
      </c>
      <c r="D42" s="122">
        <v>6050</v>
      </c>
      <c r="E42" s="121" t="s">
        <v>99</v>
      </c>
      <c r="F42" s="150">
        <v>135000</v>
      </c>
      <c r="G42" s="150">
        <v>727.63</v>
      </c>
      <c r="H42" s="222" t="s">
        <v>10</v>
      </c>
      <c r="I42" s="77">
        <v>727.63</v>
      </c>
      <c r="J42" s="154" t="s">
        <v>185</v>
      </c>
      <c r="K42" s="151"/>
      <c r="L42" s="152"/>
    </row>
    <row r="43" spans="1:12" s="153" customFormat="1" ht="24.75" customHeight="1">
      <c r="A43" s="122">
        <v>32</v>
      </c>
      <c r="B43" s="122">
        <v>754</v>
      </c>
      <c r="C43" s="122">
        <v>75416</v>
      </c>
      <c r="D43" s="122">
        <v>6060</v>
      </c>
      <c r="E43" s="121" t="s">
        <v>100</v>
      </c>
      <c r="F43" s="150">
        <v>40000</v>
      </c>
      <c r="G43" s="150">
        <v>35403.52</v>
      </c>
      <c r="H43" s="222" t="s">
        <v>10</v>
      </c>
      <c r="I43" s="77">
        <v>0</v>
      </c>
      <c r="J43" s="243" t="s">
        <v>20</v>
      </c>
      <c r="K43" s="151"/>
      <c r="L43" s="152"/>
    </row>
    <row r="44" spans="1:10" s="50" customFormat="1" ht="18.75" customHeight="1">
      <c r="A44" s="122"/>
      <c r="B44" s="3">
        <v>754</v>
      </c>
      <c r="C44" s="3">
        <v>75416</v>
      </c>
      <c r="D44" s="3"/>
      <c r="E44" s="84" t="s">
        <v>22</v>
      </c>
      <c r="F44" s="105">
        <f>SUM(F42:F43)</f>
        <v>175000</v>
      </c>
      <c r="G44" s="105">
        <f>SUM(G42:G43)</f>
        <v>36131.149999999994</v>
      </c>
      <c r="H44" s="222" t="s">
        <v>10</v>
      </c>
      <c r="I44" s="105"/>
      <c r="J44" s="3"/>
    </row>
    <row r="45" spans="1:10" s="50" customFormat="1" ht="26.25" customHeight="1">
      <c r="A45" s="122">
        <v>33</v>
      </c>
      <c r="B45" s="3">
        <v>758</v>
      </c>
      <c r="C45" s="3">
        <v>75818</v>
      </c>
      <c r="D45" s="3">
        <v>6800</v>
      </c>
      <c r="E45" s="3" t="s">
        <v>128</v>
      </c>
      <c r="F45" s="105">
        <v>131523</v>
      </c>
      <c r="G45" s="105">
        <v>0</v>
      </c>
      <c r="H45" s="222" t="s">
        <v>10</v>
      </c>
      <c r="I45" s="105">
        <v>0</v>
      </c>
      <c r="J45" s="177"/>
    </row>
    <row r="46" spans="1:12" s="153" customFormat="1" ht="27.75" customHeight="1">
      <c r="A46" s="122">
        <v>34</v>
      </c>
      <c r="B46" s="122">
        <v>801</v>
      </c>
      <c r="C46" s="122">
        <v>80101</v>
      </c>
      <c r="D46" s="122">
        <v>6050</v>
      </c>
      <c r="E46" s="121" t="s">
        <v>59</v>
      </c>
      <c r="F46" s="150"/>
      <c r="G46" s="150"/>
      <c r="H46" s="222" t="s">
        <v>10</v>
      </c>
      <c r="I46" s="77">
        <v>16927.5</v>
      </c>
      <c r="J46" s="154" t="s">
        <v>60</v>
      </c>
      <c r="K46" s="151"/>
      <c r="L46" s="152"/>
    </row>
    <row r="47" spans="1:12" s="50" customFormat="1" ht="24.75" customHeight="1">
      <c r="A47" s="122">
        <v>35</v>
      </c>
      <c r="B47" s="3">
        <v>801</v>
      </c>
      <c r="C47" s="3">
        <v>80113</v>
      </c>
      <c r="D47" s="3">
        <v>6060</v>
      </c>
      <c r="E47" s="176" t="s">
        <v>119</v>
      </c>
      <c r="F47" s="105">
        <v>145180</v>
      </c>
      <c r="G47" s="105">
        <v>0</v>
      </c>
      <c r="H47" s="222" t="s">
        <v>10</v>
      </c>
      <c r="I47" s="57">
        <v>0</v>
      </c>
      <c r="J47" s="154" t="s">
        <v>187</v>
      </c>
      <c r="K47" s="109"/>
      <c r="L47" s="131"/>
    </row>
    <row r="48" spans="1:12" ht="47.25" customHeight="1">
      <c r="A48" s="152">
        <v>36</v>
      </c>
      <c r="B48" s="30">
        <v>900</v>
      </c>
      <c r="C48" s="30">
        <v>90001</v>
      </c>
      <c r="D48" s="30">
        <v>6050</v>
      </c>
      <c r="E48" s="48" t="s">
        <v>74</v>
      </c>
      <c r="F48" s="61">
        <v>0</v>
      </c>
      <c r="G48" s="228">
        <v>0</v>
      </c>
      <c r="H48" s="222" t="s">
        <v>10</v>
      </c>
      <c r="I48" s="46">
        <v>57224.37</v>
      </c>
      <c r="J48" s="155" t="s">
        <v>197</v>
      </c>
      <c r="K48" s="19"/>
      <c r="L48" s="30"/>
    </row>
    <row r="49" spans="1:12" ht="36" customHeight="1">
      <c r="A49" s="201">
        <v>37</v>
      </c>
      <c r="B49" s="1">
        <v>900</v>
      </c>
      <c r="C49" s="1">
        <v>90001</v>
      </c>
      <c r="D49" s="1">
        <v>6050</v>
      </c>
      <c r="E49" s="4" t="s">
        <v>75</v>
      </c>
      <c r="F49" s="64">
        <v>0</v>
      </c>
      <c r="G49" s="229">
        <v>0</v>
      </c>
      <c r="H49" s="230" t="s">
        <v>10</v>
      </c>
      <c r="I49" s="75">
        <v>21581.23</v>
      </c>
      <c r="J49" s="231" t="s">
        <v>198</v>
      </c>
      <c r="K49" s="19"/>
      <c r="L49" s="30"/>
    </row>
    <row r="50" spans="1:12" ht="33" customHeight="1">
      <c r="A50" s="203">
        <v>38</v>
      </c>
      <c r="B50" s="30">
        <v>900</v>
      </c>
      <c r="C50" s="30">
        <v>90001</v>
      </c>
      <c r="D50" s="30">
        <v>6050</v>
      </c>
      <c r="E50" s="30" t="s">
        <v>61</v>
      </c>
      <c r="F50" s="61">
        <v>345600</v>
      </c>
      <c r="G50" s="61">
        <v>399.95</v>
      </c>
      <c r="H50" s="75" t="s">
        <v>10</v>
      </c>
      <c r="I50" s="75">
        <v>4277.37</v>
      </c>
      <c r="J50" s="155" t="s">
        <v>105</v>
      </c>
      <c r="K50" s="19"/>
      <c r="L50" s="30"/>
    </row>
    <row r="51" spans="1:12" ht="33" customHeight="1">
      <c r="A51" s="201">
        <v>39</v>
      </c>
      <c r="B51" s="1">
        <v>900</v>
      </c>
      <c r="C51" s="1">
        <v>90001</v>
      </c>
      <c r="D51" s="1">
        <v>6050</v>
      </c>
      <c r="E51" s="4" t="s">
        <v>121</v>
      </c>
      <c r="F51" s="64">
        <v>200000</v>
      </c>
      <c r="G51" s="64">
        <v>0</v>
      </c>
      <c r="H51" s="75" t="s">
        <v>10</v>
      </c>
      <c r="I51" s="111">
        <v>0</v>
      </c>
      <c r="J51" s="231" t="s">
        <v>120</v>
      </c>
      <c r="K51" s="19"/>
      <c r="L51" s="30"/>
    </row>
    <row r="52" spans="1:12" ht="33" customHeight="1">
      <c r="A52" s="201">
        <v>40</v>
      </c>
      <c r="B52" s="1">
        <v>900</v>
      </c>
      <c r="C52" s="1">
        <v>90001</v>
      </c>
      <c r="D52" s="1">
        <v>6050</v>
      </c>
      <c r="E52" s="4" t="s">
        <v>122</v>
      </c>
      <c r="F52" s="64">
        <v>200000</v>
      </c>
      <c r="G52" s="64">
        <v>0</v>
      </c>
      <c r="H52" s="75" t="s">
        <v>10</v>
      </c>
      <c r="I52" s="75">
        <v>0</v>
      </c>
      <c r="J52" s="231" t="s">
        <v>120</v>
      </c>
      <c r="K52" s="19"/>
      <c r="L52" s="30"/>
    </row>
    <row r="53" spans="1:12" ht="33" customHeight="1">
      <c r="A53" s="201">
        <v>41</v>
      </c>
      <c r="B53" s="1">
        <v>900</v>
      </c>
      <c r="C53" s="1">
        <v>90001</v>
      </c>
      <c r="D53" s="1">
        <v>6050</v>
      </c>
      <c r="E53" s="4" t="s">
        <v>123</v>
      </c>
      <c r="F53" s="64">
        <v>200000</v>
      </c>
      <c r="G53" s="64">
        <v>0</v>
      </c>
      <c r="H53" s="75" t="s">
        <v>10</v>
      </c>
      <c r="I53" s="75">
        <v>0</v>
      </c>
      <c r="J53" s="231" t="s">
        <v>120</v>
      </c>
      <c r="K53" s="19"/>
      <c r="L53" s="30"/>
    </row>
    <row r="54" spans="1:12" ht="33" customHeight="1">
      <c r="A54" s="201">
        <v>42</v>
      </c>
      <c r="B54" s="1">
        <v>900</v>
      </c>
      <c r="C54" s="1">
        <v>90001</v>
      </c>
      <c r="D54" s="1">
        <v>6050</v>
      </c>
      <c r="E54" s="4" t="s">
        <v>124</v>
      </c>
      <c r="F54" s="64">
        <v>250000</v>
      </c>
      <c r="G54" s="96">
        <v>0</v>
      </c>
      <c r="H54" s="75" t="s">
        <v>10</v>
      </c>
      <c r="I54" s="75">
        <v>0</v>
      </c>
      <c r="J54" s="211" t="s">
        <v>199</v>
      </c>
      <c r="K54" s="19"/>
      <c r="L54" s="30"/>
    </row>
    <row r="55" spans="1:12" ht="33" customHeight="1">
      <c r="A55" s="201">
        <v>43</v>
      </c>
      <c r="B55" s="1">
        <v>900</v>
      </c>
      <c r="C55" s="1">
        <v>90001</v>
      </c>
      <c r="D55" s="1">
        <v>6010</v>
      </c>
      <c r="E55" s="4" t="s">
        <v>146</v>
      </c>
      <c r="F55" s="64">
        <v>70000</v>
      </c>
      <c r="G55" s="64">
        <v>70000</v>
      </c>
      <c r="H55" s="75" t="s">
        <v>10</v>
      </c>
      <c r="I55" s="75"/>
      <c r="J55" s="211" t="s">
        <v>20</v>
      </c>
      <c r="K55" s="19"/>
      <c r="L55" s="30"/>
    </row>
    <row r="56" spans="1:12" s="65" customFormat="1" ht="24.75" customHeight="1">
      <c r="A56" s="201"/>
      <c r="B56" s="81"/>
      <c r="C56" s="81">
        <v>90001</v>
      </c>
      <c r="D56" s="81">
        <v>6050</v>
      </c>
      <c r="E56" s="84" t="s">
        <v>24</v>
      </c>
      <c r="F56" s="82">
        <f>F48+F49+F50+F51+F52+F53+F54+F55</f>
        <v>1265600</v>
      </c>
      <c r="G56" s="82">
        <v>70399.95</v>
      </c>
      <c r="H56" s="82"/>
      <c r="I56" s="82"/>
      <c r="J56" s="90"/>
      <c r="K56" s="108"/>
      <c r="L56" s="130"/>
    </row>
    <row r="57" spans="1:12" ht="24.75" customHeight="1">
      <c r="A57" s="152">
        <v>44</v>
      </c>
      <c r="B57" s="30">
        <v>900</v>
      </c>
      <c r="C57" s="30">
        <v>90015</v>
      </c>
      <c r="D57" s="30">
        <v>6050</v>
      </c>
      <c r="E57" s="30" t="s">
        <v>78</v>
      </c>
      <c r="F57" s="46" t="s">
        <v>10</v>
      </c>
      <c r="G57" s="46" t="s">
        <v>10</v>
      </c>
      <c r="H57" s="46" t="s">
        <v>10</v>
      </c>
      <c r="I57" s="61">
        <v>7771.4</v>
      </c>
      <c r="J57" s="251" t="s">
        <v>14</v>
      </c>
      <c r="K57" s="19"/>
      <c r="L57" s="30"/>
    </row>
    <row r="58" spans="1:12" ht="24.75" customHeight="1">
      <c r="A58" s="152">
        <v>45</v>
      </c>
      <c r="B58" s="30">
        <v>900</v>
      </c>
      <c r="C58" s="30">
        <v>90015</v>
      </c>
      <c r="D58" s="30">
        <v>6050</v>
      </c>
      <c r="E58" s="30" t="s">
        <v>39</v>
      </c>
      <c r="F58" s="46" t="s">
        <v>10</v>
      </c>
      <c r="G58" s="46" t="s">
        <v>10</v>
      </c>
      <c r="H58" s="46" t="s">
        <v>10</v>
      </c>
      <c r="I58" s="61">
        <v>15164.43</v>
      </c>
      <c r="J58" s="252" t="s">
        <v>14</v>
      </c>
      <c r="K58" s="19"/>
      <c r="L58" s="30"/>
    </row>
    <row r="59" spans="1:12" ht="24.75" customHeight="1">
      <c r="A59" s="122">
        <v>46</v>
      </c>
      <c r="B59" s="1">
        <v>900</v>
      </c>
      <c r="C59" s="1">
        <v>90015</v>
      </c>
      <c r="D59" s="1">
        <v>6050</v>
      </c>
      <c r="E59" s="1" t="s">
        <v>40</v>
      </c>
      <c r="F59" s="75" t="s">
        <v>10</v>
      </c>
      <c r="G59" s="75" t="s">
        <v>10</v>
      </c>
      <c r="H59" s="75" t="s">
        <v>10</v>
      </c>
      <c r="I59" s="64">
        <v>21351.61</v>
      </c>
      <c r="J59" s="180" t="s">
        <v>14</v>
      </c>
      <c r="K59" s="19"/>
      <c r="L59" s="30"/>
    </row>
    <row r="60" spans="1:12" ht="24.75" customHeight="1">
      <c r="A60" s="152">
        <v>47</v>
      </c>
      <c r="B60" s="30">
        <v>900</v>
      </c>
      <c r="C60" s="30">
        <v>90015</v>
      </c>
      <c r="D60" s="30">
        <v>6050</v>
      </c>
      <c r="E60" s="30" t="s">
        <v>41</v>
      </c>
      <c r="F60" s="46" t="s">
        <v>10</v>
      </c>
      <c r="G60" s="46" t="s">
        <v>10</v>
      </c>
      <c r="H60" s="46" t="s">
        <v>10</v>
      </c>
      <c r="I60" s="61">
        <v>7700.01</v>
      </c>
      <c r="J60" s="104" t="s">
        <v>88</v>
      </c>
      <c r="K60" s="19"/>
      <c r="L60" s="30"/>
    </row>
    <row r="61" spans="1:12" ht="24.75" customHeight="1">
      <c r="A61" s="122">
        <v>48</v>
      </c>
      <c r="B61" s="119">
        <v>900</v>
      </c>
      <c r="C61" s="1">
        <v>90015</v>
      </c>
      <c r="D61" s="1">
        <v>6050</v>
      </c>
      <c r="E61" s="1" t="s">
        <v>42</v>
      </c>
      <c r="F61" s="75" t="s">
        <v>10</v>
      </c>
      <c r="G61" s="75" t="s">
        <v>10</v>
      </c>
      <c r="H61" s="75" t="s">
        <v>10</v>
      </c>
      <c r="I61" s="64">
        <v>120</v>
      </c>
      <c r="J61" s="244" t="s">
        <v>43</v>
      </c>
      <c r="K61" s="19"/>
      <c r="L61" s="30"/>
    </row>
    <row r="62" spans="1:12" ht="36.75" customHeight="1">
      <c r="A62" s="122">
        <v>49</v>
      </c>
      <c r="B62" s="119">
        <v>900</v>
      </c>
      <c r="C62" s="1">
        <v>90015</v>
      </c>
      <c r="D62" s="1">
        <v>6050</v>
      </c>
      <c r="E62" s="4" t="s">
        <v>101</v>
      </c>
      <c r="F62" s="64">
        <v>88000</v>
      </c>
      <c r="G62" s="64">
        <v>2013</v>
      </c>
      <c r="H62" s="75" t="s">
        <v>10</v>
      </c>
      <c r="I62" s="64">
        <v>7533.5</v>
      </c>
      <c r="J62" s="213" t="s">
        <v>104</v>
      </c>
      <c r="K62" s="19"/>
      <c r="L62" s="30"/>
    </row>
    <row r="63" spans="1:12" ht="40.5" customHeight="1">
      <c r="A63" s="122">
        <v>50</v>
      </c>
      <c r="B63" s="1">
        <v>900</v>
      </c>
      <c r="C63" s="1">
        <v>90015</v>
      </c>
      <c r="D63" s="1">
        <v>6050</v>
      </c>
      <c r="E63" s="4" t="s">
        <v>102</v>
      </c>
      <c r="F63" s="232">
        <v>9600</v>
      </c>
      <c r="G63" s="64">
        <v>610</v>
      </c>
      <c r="H63" s="75" t="s">
        <v>10</v>
      </c>
      <c r="I63" s="64">
        <v>1960</v>
      </c>
      <c r="J63" s="213" t="s">
        <v>103</v>
      </c>
      <c r="K63" s="19"/>
      <c r="L63" s="30"/>
    </row>
    <row r="64" spans="1:12" ht="33" customHeight="1">
      <c r="A64" s="122">
        <v>51</v>
      </c>
      <c r="B64" s="1">
        <v>900</v>
      </c>
      <c r="C64" s="1">
        <v>90015</v>
      </c>
      <c r="D64" s="1">
        <v>6050</v>
      </c>
      <c r="E64" s="4" t="s">
        <v>108</v>
      </c>
      <c r="F64" s="64">
        <v>33000</v>
      </c>
      <c r="G64" s="64">
        <v>5646.4</v>
      </c>
      <c r="H64" s="75" t="s">
        <v>10</v>
      </c>
      <c r="I64" s="64">
        <v>5646.4</v>
      </c>
      <c r="J64" s="213" t="s">
        <v>106</v>
      </c>
      <c r="K64" s="19"/>
      <c r="L64" s="30"/>
    </row>
    <row r="65" spans="1:12" ht="27" customHeight="1">
      <c r="A65" s="122">
        <v>52</v>
      </c>
      <c r="B65" s="1">
        <v>900</v>
      </c>
      <c r="C65" s="1">
        <v>90015</v>
      </c>
      <c r="D65" s="1">
        <v>6050</v>
      </c>
      <c r="E65" s="4" t="s">
        <v>200</v>
      </c>
      <c r="F65" s="64">
        <v>28300</v>
      </c>
      <c r="G65" s="64">
        <v>0</v>
      </c>
      <c r="H65" s="75" t="s">
        <v>10</v>
      </c>
      <c r="I65" s="64">
        <v>0</v>
      </c>
      <c r="J65" s="213" t="s">
        <v>107</v>
      </c>
      <c r="K65" s="19"/>
      <c r="L65" s="30"/>
    </row>
    <row r="66" spans="1:12" ht="27" customHeight="1">
      <c r="A66" s="152">
        <v>53</v>
      </c>
      <c r="B66" s="30">
        <v>900</v>
      </c>
      <c r="C66" s="30">
        <v>90015</v>
      </c>
      <c r="D66" s="30">
        <v>6050</v>
      </c>
      <c r="E66" s="48" t="s">
        <v>201</v>
      </c>
      <c r="F66" s="61">
        <v>5100</v>
      </c>
      <c r="G66" s="61">
        <v>0</v>
      </c>
      <c r="H66" s="111" t="s">
        <v>10</v>
      </c>
      <c r="I66" s="61">
        <v>0</v>
      </c>
      <c r="J66" s="104" t="s">
        <v>109</v>
      </c>
      <c r="K66" s="19"/>
      <c r="L66" s="30"/>
    </row>
    <row r="67" spans="1:12" s="65" customFormat="1" ht="18" customHeight="1">
      <c r="A67" s="201"/>
      <c r="B67" s="81"/>
      <c r="C67" s="81">
        <v>90015</v>
      </c>
      <c r="D67" s="81"/>
      <c r="E67" s="84" t="s">
        <v>24</v>
      </c>
      <c r="F67" s="82">
        <f>F62+F63+F64+F65+F66</f>
        <v>164000</v>
      </c>
      <c r="G67" s="82">
        <f>G62+G63+G64+G65+G66</f>
        <v>8269.4</v>
      </c>
      <c r="H67" s="82"/>
      <c r="I67" s="82"/>
      <c r="J67" s="81"/>
      <c r="K67" s="108"/>
      <c r="L67" s="130"/>
    </row>
    <row r="68" spans="1:12" s="65" customFormat="1" ht="18" customHeight="1">
      <c r="A68" s="201"/>
      <c r="B68" s="81"/>
      <c r="C68" s="81"/>
      <c r="D68" s="81"/>
      <c r="E68" s="84"/>
      <c r="F68" s="82"/>
      <c r="G68" s="82"/>
      <c r="H68" s="82"/>
      <c r="I68" s="82"/>
      <c r="J68" s="81"/>
      <c r="K68" s="108"/>
      <c r="L68" s="130"/>
    </row>
    <row r="69" spans="1:12" ht="24.75" customHeight="1">
      <c r="A69" s="202">
        <v>54</v>
      </c>
      <c r="B69" s="128">
        <v>900</v>
      </c>
      <c r="C69" s="128">
        <v>90095</v>
      </c>
      <c r="D69" s="128">
        <v>6050</v>
      </c>
      <c r="E69" s="128" t="s">
        <v>45</v>
      </c>
      <c r="F69" s="181" t="s">
        <v>10</v>
      </c>
      <c r="G69" s="181" t="s">
        <v>10</v>
      </c>
      <c r="H69" s="181" t="s">
        <v>10</v>
      </c>
      <c r="I69" s="191">
        <v>29344.12</v>
      </c>
      <c r="J69" s="253" t="s">
        <v>14</v>
      </c>
      <c r="K69" s="19"/>
      <c r="L69" s="30"/>
    </row>
    <row r="70" spans="1:12" ht="38.25" customHeight="1">
      <c r="A70" s="122">
        <v>55</v>
      </c>
      <c r="B70" s="1">
        <v>900</v>
      </c>
      <c r="C70" s="1">
        <v>90095</v>
      </c>
      <c r="D70" s="1">
        <v>6050</v>
      </c>
      <c r="E70" s="4" t="s">
        <v>84</v>
      </c>
      <c r="F70" s="75" t="s">
        <v>10</v>
      </c>
      <c r="G70" s="75" t="s">
        <v>10</v>
      </c>
      <c r="H70" s="75" t="s">
        <v>10</v>
      </c>
      <c r="I70" s="64">
        <v>6705</v>
      </c>
      <c r="J70" s="213" t="s">
        <v>202</v>
      </c>
      <c r="K70" s="19"/>
      <c r="L70" s="30"/>
    </row>
    <row r="71" spans="1:12" s="153" customFormat="1" ht="24.75" customHeight="1">
      <c r="A71" s="184">
        <v>56</v>
      </c>
      <c r="B71" s="184">
        <v>900</v>
      </c>
      <c r="C71" s="184">
        <v>90095</v>
      </c>
      <c r="D71" s="184">
        <v>6050</v>
      </c>
      <c r="E71" s="195" t="s">
        <v>46</v>
      </c>
      <c r="F71" s="196">
        <v>176660</v>
      </c>
      <c r="G71" s="196">
        <v>300</v>
      </c>
      <c r="H71" s="179" t="s">
        <v>10</v>
      </c>
      <c r="I71" s="196">
        <v>11300</v>
      </c>
      <c r="J71" s="233" t="s">
        <v>111</v>
      </c>
      <c r="K71" s="151"/>
      <c r="L71" s="152"/>
    </row>
    <row r="72" spans="1:12" s="50" customFormat="1" ht="24.75" customHeight="1">
      <c r="A72" s="122">
        <v>57</v>
      </c>
      <c r="B72" s="122">
        <v>900</v>
      </c>
      <c r="C72" s="122">
        <v>90095</v>
      </c>
      <c r="D72" s="122">
        <v>6050</v>
      </c>
      <c r="E72" s="79" t="s">
        <v>37</v>
      </c>
      <c r="F72" s="77">
        <v>60000</v>
      </c>
      <c r="G72" s="57" t="s">
        <v>10</v>
      </c>
      <c r="H72" s="57" t="s">
        <v>10</v>
      </c>
      <c r="I72" s="77">
        <v>38019.62</v>
      </c>
      <c r="J72" s="154" t="s">
        <v>110</v>
      </c>
      <c r="K72" s="109"/>
      <c r="L72" s="131"/>
    </row>
    <row r="73" spans="1:12" s="50" customFormat="1" ht="24.75" customHeight="1">
      <c r="A73" s="122"/>
      <c r="B73" s="3">
        <v>900</v>
      </c>
      <c r="C73" s="3">
        <v>90095</v>
      </c>
      <c r="D73" s="3"/>
      <c r="E73" s="206" t="s">
        <v>22</v>
      </c>
      <c r="F73" s="57">
        <f>SUM(F69:F72)</f>
        <v>236660</v>
      </c>
      <c r="G73" s="208">
        <f>SUM(G69:G72)</f>
        <v>300</v>
      </c>
      <c r="H73" s="57" t="s">
        <v>10</v>
      </c>
      <c r="I73" s="57"/>
      <c r="J73" s="178"/>
      <c r="K73" s="109"/>
      <c r="L73" s="131"/>
    </row>
    <row r="74" spans="1:12" ht="24.75" customHeight="1">
      <c r="A74" s="122">
        <v>58</v>
      </c>
      <c r="B74" s="1">
        <v>926</v>
      </c>
      <c r="C74" s="1">
        <v>92601</v>
      </c>
      <c r="D74" s="1">
        <v>6050</v>
      </c>
      <c r="E74" s="4" t="s">
        <v>49</v>
      </c>
      <c r="F74" s="75" t="s">
        <v>10</v>
      </c>
      <c r="G74" s="75" t="s">
        <v>10</v>
      </c>
      <c r="H74" s="54" t="s">
        <v>10</v>
      </c>
      <c r="I74" s="75">
        <v>329657.76</v>
      </c>
      <c r="J74" s="213" t="s">
        <v>14</v>
      </c>
      <c r="K74" s="19"/>
      <c r="L74" s="30"/>
    </row>
    <row r="75" spans="1:12" s="50" customFormat="1" ht="24.75" customHeight="1">
      <c r="A75" s="122">
        <v>59</v>
      </c>
      <c r="B75" s="3">
        <v>926</v>
      </c>
      <c r="C75" s="3">
        <v>92601</v>
      </c>
      <c r="D75" s="3">
        <v>6050</v>
      </c>
      <c r="E75" s="121" t="s">
        <v>112</v>
      </c>
      <c r="F75" s="57">
        <v>390000</v>
      </c>
      <c r="G75" s="57">
        <v>9135.43</v>
      </c>
      <c r="H75" s="54" t="s">
        <v>10</v>
      </c>
      <c r="I75" s="57">
        <v>14923.09</v>
      </c>
      <c r="J75" s="180" t="s">
        <v>113</v>
      </c>
      <c r="K75" s="109"/>
      <c r="L75" s="131"/>
    </row>
    <row r="76" spans="1:12" s="65" customFormat="1" ht="24.75" customHeight="1">
      <c r="A76" s="201"/>
      <c r="B76" s="81"/>
      <c r="C76" s="81"/>
      <c r="D76" s="81"/>
      <c r="E76" s="84" t="s">
        <v>180</v>
      </c>
      <c r="F76" s="82">
        <f>F25+F27+F28+F29+F37+F38+F44+F47+F56+F67+F73+F75+F31+F40+F39+F45</f>
        <v>5711349</v>
      </c>
      <c r="G76" s="82">
        <f>G25+G29+G37+G41+G44+G56+G67+G73+G75</f>
        <v>256970.42999999996</v>
      </c>
      <c r="H76" s="175">
        <v>224640</v>
      </c>
      <c r="I76" s="82">
        <v>1051338.32</v>
      </c>
      <c r="J76" s="81"/>
      <c r="K76" s="108"/>
      <c r="L76" s="130"/>
    </row>
    <row r="77" spans="1:13" s="65" customFormat="1" ht="24.75" customHeight="1">
      <c r="A77" s="236"/>
      <c r="B77" s="235"/>
      <c r="C77" s="235"/>
      <c r="D77" s="235"/>
      <c r="E77" s="237"/>
      <c r="F77" s="238"/>
      <c r="G77" s="241"/>
      <c r="H77" s="239"/>
      <c r="I77" s="238"/>
      <c r="J77" s="90"/>
      <c r="K77" s="240"/>
      <c r="L77" s="240"/>
      <c r="M77" s="240"/>
    </row>
    <row r="78" spans="1:12" s="65" customFormat="1" ht="27" customHeight="1">
      <c r="A78" s="236"/>
      <c r="B78" s="235"/>
      <c r="C78" s="235"/>
      <c r="D78" s="90"/>
      <c r="E78" s="87" t="s">
        <v>181</v>
      </c>
      <c r="F78" s="82">
        <f>F79+F83+F85+F87+F89+F91+F93+F95+F99+F112+F118</f>
        <v>2681133</v>
      </c>
      <c r="G78" s="82">
        <f>G79+G83+G85+G87+G91+G93+G95+G99+G112+G118</f>
        <v>274262.63</v>
      </c>
      <c r="H78" s="85" t="s">
        <v>10</v>
      </c>
      <c r="I78" s="85" t="s">
        <v>10</v>
      </c>
      <c r="J78" s="242"/>
      <c r="K78" s="108"/>
      <c r="L78" s="130"/>
    </row>
    <row r="79" spans="1:12" s="50" customFormat="1" ht="24.75" customHeight="1">
      <c r="A79" s="122"/>
      <c r="B79" s="3">
        <v>700</v>
      </c>
      <c r="C79" s="3">
        <v>70001</v>
      </c>
      <c r="D79" s="3">
        <v>6210</v>
      </c>
      <c r="E79" s="177" t="s">
        <v>64</v>
      </c>
      <c r="F79" s="105">
        <v>169500</v>
      </c>
      <c r="G79" s="105">
        <v>7989.34</v>
      </c>
      <c r="H79" s="88" t="s">
        <v>10</v>
      </c>
      <c r="I79" s="57" t="s">
        <v>10</v>
      </c>
      <c r="J79" s="176"/>
      <c r="K79" s="109"/>
      <c r="L79" s="131"/>
    </row>
    <row r="80" spans="1:12" ht="30" customHeight="1">
      <c r="A80" s="152">
        <v>60</v>
      </c>
      <c r="B80" s="30"/>
      <c r="C80" s="30"/>
      <c r="D80" s="30"/>
      <c r="E80" s="4" t="s">
        <v>129</v>
      </c>
      <c r="F80" s="64">
        <v>120000</v>
      </c>
      <c r="G80" s="64">
        <v>1000</v>
      </c>
      <c r="H80" s="88" t="s">
        <v>10</v>
      </c>
      <c r="I80" s="57" t="s">
        <v>10</v>
      </c>
      <c r="J80" s="1"/>
      <c r="K80" s="19"/>
      <c r="L80" s="30"/>
    </row>
    <row r="81" spans="1:12" ht="14.25" customHeight="1">
      <c r="A81" s="152">
        <v>61</v>
      </c>
      <c r="B81" s="30"/>
      <c r="C81" s="30"/>
      <c r="D81" s="30"/>
      <c r="E81" s="1" t="s">
        <v>130</v>
      </c>
      <c r="F81" s="64">
        <v>9500</v>
      </c>
      <c r="G81" s="64">
        <v>6989.34</v>
      </c>
      <c r="H81" s="88" t="s">
        <v>10</v>
      </c>
      <c r="I81" s="57" t="s">
        <v>10</v>
      </c>
      <c r="J81" s="244" t="s">
        <v>20</v>
      </c>
      <c r="K81" s="19"/>
      <c r="L81" s="30"/>
    </row>
    <row r="82" spans="1:12" ht="14.25" customHeight="1">
      <c r="A82" s="184">
        <v>62</v>
      </c>
      <c r="B82" s="33"/>
      <c r="C82" s="33"/>
      <c r="D82" s="33"/>
      <c r="E82" s="20" t="s">
        <v>131</v>
      </c>
      <c r="F82" s="96">
        <v>40000</v>
      </c>
      <c r="G82" s="96">
        <v>0</v>
      </c>
      <c r="H82" s="293" t="s">
        <v>10</v>
      </c>
      <c r="I82" s="172" t="s">
        <v>10</v>
      </c>
      <c r="J82" s="33"/>
      <c r="K82" s="19"/>
      <c r="L82" s="30"/>
    </row>
    <row r="83" spans="1:12" s="50" customFormat="1" ht="21.75" customHeight="1">
      <c r="A83" s="122"/>
      <c r="B83" s="3">
        <v>801</v>
      </c>
      <c r="C83" s="3">
        <v>80101</v>
      </c>
      <c r="D83" s="3">
        <v>6050</v>
      </c>
      <c r="E83" s="177" t="s">
        <v>132</v>
      </c>
      <c r="F83" s="105">
        <v>45000</v>
      </c>
      <c r="G83" s="105">
        <v>0</v>
      </c>
      <c r="H83" s="88" t="s">
        <v>10</v>
      </c>
      <c r="I83" s="57" t="s">
        <v>10</v>
      </c>
      <c r="J83" s="180" t="s">
        <v>203</v>
      </c>
      <c r="K83" s="109"/>
      <c r="L83" s="131"/>
    </row>
    <row r="84" spans="1:12" ht="18.75" customHeight="1">
      <c r="A84" s="122">
        <v>63</v>
      </c>
      <c r="B84" s="1"/>
      <c r="C84" s="1"/>
      <c r="D84" s="1"/>
      <c r="E84" s="1" t="s">
        <v>133</v>
      </c>
      <c r="F84" s="64"/>
      <c r="G84" s="64"/>
      <c r="H84" s="88" t="s">
        <v>10</v>
      </c>
      <c r="I84" s="57" t="s">
        <v>10</v>
      </c>
      <c r="J84" s="1"/>
      <c r="K84" s="19"/>
      <c r="L84" s="30"/>
    </row>
    <row r="85" spans="1:12" s="50" customFormat="1" ht="21.75" customHeight="1">
      <c r="A85" s="122"/>
      <c r="B85" s="3">
        <v>801</v>
      </c>
      <c r="C85" s="3">
        <v>80101</v>
      </c>
      <c r="D85" s="3">
        <v>6050</v>
      </c>
      <c r="E85" s="3" t="s">
        <v>134</v>
      </c>
      <c r="F85" s="105">
        <v>27210</v>
      </c>
      <c r="G85" s="105">
        <v>27206.64</v>
      </c>
      <c r="H85" s="88" t="s">
        <v>10</v>
      </c>
      <c r="I85" s="57" t="s">
        <v>10</v>
      </c>
      <c r="J85" s="243" t="s">
        <v>20</v>
      </c>
      <c r="K85" s="109"/>
      <c r="L85" s="131"/>
    </row>
    <row r="86" spans="1:12" ht="21.75" customHeight="1">
      <c r="A86" s="152">
        <v>64</v>
      </c>
      <c r="B86" s="30"/>
      <c r="C86" s="30"/>
      <c r="D86" s="30"/>
      <c r="E86" s="30" t="s">
        <v>133</v>
      </c>
      <c r="F86" s="61"/>
      <c r="G86" s="61"/>
      <c r="H86" s="88" t="s">
        <v>10</v>
      </c>
      <c r="I86" s="57" t="s">
        <v>10</v>
      </c>
      <c r="J86" s="19"/>
      <c r="K86" s="19"/>
      <c r="L86" s="30"/>
    </row>
    <row r="87" spans="1:12" s="50" customFormat="1" ht="24.75" customHeight="1">
      <c r="A87" s="122"/>
      <c r="B87" s="3">
        <v>801</v>
      </c>
      <c r="C87" s="3">
        <v>80101</v>
      </c>
      <c r="D87" s="3">
        <v>6060</v>
      </c>
      <c r="E87" s="3" t="s">
        <v>138</v>
      </c>
      <c r="F87" s="105">
        <v>10000</v>
      </c>
      <c r="G87" s="105">
        <v>0</v>
      </c>
      <c r="H87" s="88" t="s">
        <v>10</v>
      </c>
      <c r="I87" s="57" t="s">
        <v>10</v>
      </c>
      <c r="J87" s="154" t="s">
        <v>182</v>
      </c>
      <c r="K87" s="109"/>
      <c r="L87" s="131"/>
    </row>
    <row r="88" spans="1:12" ht="21.75" customHeight="1">
      <c r="A88" s="122">
        <v>65</v>
      </c>
      <c r="B88" s="1"/>
      <c r="C88" s="1"/>
      <c r="D88" s="1"/>
      <c r="E88" s="1" t="s">
        <v>139</v>
      </c>
      <c r="F88" s="64"/>
      <c r="G88" s="64"/>
      <c r="H88" s="88" t="s">
        <v>10</v>
      </c>
      <c r="I88" s="57" t="s">
        <v>10</v>
      </c>
      <c r="J88" s="119"/>
      <c r="K88" s="19"/>
      <c r="L88" s="30"/>
    </row>
    <row r="89" spans="1:12" s="50" customFormat="1" ht="19.5" customHeight="1">
      <c r="A89" s="183"/>
      <c r="B89" s="185">
        <v>801</v>
      </c>
      <c r="C89" s="185">
        <v>80101</v>
      </c>
      <c r="D89" s="185">
        <v>6060</v>
      </c>
      <c r="E89" s="198" t="s">
        <v>135</v>
      </c>
      <c r="F89" s="192">
        <v>20000</v>
      </c>
      <c r="G89" s="192">
        <v>0</v>
      </c>
      <c r="H89" s="88" t="s">
        <v>10</v>
      </c>
      <c r="I89" s="57" t="s">
        <v>10</v>
      </c>
      <c r="J89" s="197" t="s">
        <v>203</v>
      </c>
      <c r="K89" s="109"/>
      <c r="L89" s="131"/>
    </row>
    <row r="90" spans="1:12" ht="21" customHeight="1">
      <c r="A90" s="183">
        <v>66</v>
      </c>
      <c r="B90" s="33"/>
      <c r="C90" s="33"/>
      <c r="D90" s="33"/>
      <c r="E90" s="99" t="s">
        <v>136</v>
      </c>
      <c r="F90" s="96"/>
      <c r="G90" s="96"/>
      <c r="H90" s="88" t="s">
        <v>10</v>
      </c>
      <c r="I90" s="57" t="s">
        <v>10</v>
      </c>
      <c r="J90" s="174"/>
      <c r="K90" s="19"/>
      <c r="L90" s="30"/>
    </row>
    <row r="91" spans="1:12" s="50" customFormat="1" ht="27.75" customHeight="1">
      <c r="A91" s="183">
        <v>67</v>
      </c>
      <c r="B91" s="185">
        <v>801</v>
      </c>
      <c r="C91" s="185">
        <v>80101</v>
      </c>
      <c r="D91" s="185">
        <v>6060</v>
      </c>
      <c r="E91" s="198" t="s">
        <v>137</v>
      </c>
      <c r="F91" s="192">
        <v>3800</v>
      </c>
      <c r="G91" s="192">
        <v>0</v>
      </c>
      <c r="H91" s="88" t="s">
        <v>10</v>
      </c>
      <c r="I91" s="57" t="s">
        <v>10</v>
      </c>
      <c r="J91" s="197" t="s">
        <v>173</v>
      </c>
      <c r="K91" s="109"/>
      <c r="L91" s="131"/>
    </row>
    <row r="92" spans="1:12" ht="24" customHeight="1">
      <c r="A92" s="183">
        <v>68</v>
      </c>
      <c r="B92" s="33"/>
      <c r="C92" s="33"/>
      <c r="D92" s="33"/>
      <c r="E92" s="99" t="s">
        <v>136</v>
      </c>
      <c r="F92" s="96"/>
      <c r="G92" s="96"/>
      <c r="H92" s="88" t="s">
        <v>10</v>
      </c>
      <c r="I92" s="57" t="s">
        <v>10</v>
      </c>
      <c r="J92" s="174"/>
      <c r="K92" s="19"/>
      <c r="L92" s="30"/>
    </row>
    <row r="93" spans="1:12" s="50" customFormat="1" ht="21" customHeight="1">
      <c r="A93" s="183">
        <v>69</v>
      </c>
      <c r="B93" s="185">
        <v>801</v>
      </c>
      <c r="C93" s="185">
        <v>80104</v>
      </c>
      <c r="D93" s="185">
        <v>6060</v>
      </c>
      <c r="E93" s="198" t="s">
        <v>140</v>
      </c>
      <c r="F93" s="192">
        <v>45200</v>
      </c>
      <c r="G93" s="192">
        <v>45200</v>
      </c>
      <c r="H93" s="88" t="s">
        <v>10</v>
      </c>
      <c r="I93" s="57" t="s">
        <v>10</v>
      </c>
      <c r="J93" s="197" t="s">
        <v>20</v>
      </c>
      <c r="K93" s="109"/>
      <c r="L93" s="131"/>
    </row>
    <row r="94" spans="1:12" ht="27.75" customHeight="1">
      <c r="A94" s="183">
        <v>70</v>
      </c>
      <c r="B94" s="33"/>
      <c r="C94" s="33"/>
      <c r="D94" s="1"/>
      <c r="E94" s="173" t="s">
        <v>141</v>
      </c>
      <c r="F94" s="96"/>
      <c r="G94" s="96"/>
      <c r="H94" s="88" t="s">
        <v>10</v>
      </c>
      <c r="I94" s="57" t="s">
        <v>10</v>
      </c>
      <c r="J94" s="174"/>
      <c r="K94" s="19"/>
      <c r="L94" s="30"/>
    </row>
    <row r="95" spans="1:12" s="50" customFormat="1" ht="27.75" customHeight="1">
      <c r="A95" s="183"/>
      <c r="B95" s="185">
        <v>852</v>
      </c>
      <c r="C95" s="185">
        <v>85219</v>
      </c>
      <c r="D95" s="185"/>
      <c r="E95" s="176" t="s">
        <v>142</v>
      </c>
      <c r="F95" s="105">
        <v>82800</v>
      </c>
      <c r="G95" s="105">
        <v>38013.4</v>
      </c>
      <c r="H95" s="88" t="s">
        <v>10</v>
      </c>
      <c r="I95" s="57" t="s">
        <v>10</v>
      </c>
      <c r="J95" s="178"/>
      <c r="K95" s="109"/>
      <c r="L95" s="131"/>
    </row>
    <row r="96" spans="1:12" ht="24" customHeight="1">
      <c r="A96" s="203">
        <v>71</v>
      </c>
      <c r="B96" s="30">
        <v>852</v>
      </c>
      <c r="C96" s="30">
        <v>85219</v>
      </c>
      <c r="D96" s="128">
        <v>6050</v>
      </c>
      <c r="E96" s="234" t="s">
        <v>143</v>
      </c>
      <c r="F96" s="61">
        <v>35000</v>
      </c>
      <c r="G96" s="61">
        <v>35000</v>
      </c>
      <c r="H96" s="88" t="s">
        <v>10</v>
      </c>
      <c r="I96" s="57" t="s">
        <v>10</v>
      </c>
      <c r="J96" s="155" t="s">
        <v>20</v>
      </c>
      <c r="K96" s="19"/>
      <c r="L96" s="30"/>
    </row>
    <row r="97" spans="1:12" ht="24.75" customHeight="1">
      <c r="A97" s="122">
        <v>72</v>
      </c>
      <c r="B97" s="1"/>
      <c r="C97" s="1"/>
      <c r="D97" s="1"/>
      <c r="E97" s="190" t="s">
        <v>144</v>
      </c>
      <c r="F97" s="64">
        <v>10000</v>
      </c>
      <c r="G97" s="64">
        <v>3013.4</v>
      </c>
      <c r="H97" s="88" t="s">
        <v>10</v>
      </c>
      <c r="I97" s="57" t="s">
        <v>10</v>
      </c>
      <c r="J97" s="213" t="s">
        <v>204</v>
      </c>
      <c r="K97" s="19"/>
      <c r="L97" s="30"/>
    </row>
    <row r="98" spans="1:12" ht="19.5" customHeight="1">
      <c r="A98" s="184">
        <v>73</v>
      </c>
      <c r="B98" s="33">
        <v>852</v>
      </c>
      <c r="C98" s="33">
        <v>85219</v>
      </c>
      <c r="D98" s="33">
        <v>6060</v>
      </c>
      <c r="E98" s="188" t="s">
        <v>145</v>
      </c>
      <c r="F98" s="96">
        <v>37800</v>
      </c>
      <c r="G98" s="96">
        <v>0</v>
      </c>
      <c r="H98" s="88" t="s">
        <v>10</v>
      </c>
      <c r="I98" s="57" t="s">
        <v>10</v>
      </c>
      <c r="J98" s="294" t="s">
        <v>205</v>
      </c>
      <c r="K98" s="19"/>
      <c r="L98" s="30"/>
    </row>
    <row r="99" spans="1:12" s="50" customFormat="1" ht="39" customHeight="1">
      <c r="A99" s="122"/>
      <c r="B99" s="3">
        <v>900</v>
      </c>
      <c r="C99" s="3">
        <v>90001</v>
      </c>
      <c r="D99" s="3">
        <v>6210</v>
      </c>
      <c r="E99" s="194" t="s">
        <v>147</v>
      </c>
      <c r="F99" s="105">
        <v>1790000</v>
      </c>
      <c r="G99" s="105">
        <v>85396.82</v>
      </c>
      <c r="H99" s="88" t="s">
        <v>10</v>
      </c>
      <c r="I99" s="57" t="s">
        <v>10</v>
      </c>
      <c r="J99" s="3"/>
      <c r="K99" s="109"/>
      <c r="L99" s="131"/>
    </row>
    <row r="100" spans="1:12" ht="23.25" customHeight="1">
      <c r="A100" s="202">
        <v>74</v>
      </c>
      <c r="B100" s="128"/>
      <c r="C100" s="128"/>
      <c r="D100" s="128"/>
      <c r="E100" s="190" t="s">
        <v>148</v>
      </c>
      <c r="F100" s="232">
        <v>495000</v>
      </c>
      <c r="G100" s="64">
        <v>0</v>
      </c>
      <c r="H100" s="88" t="s">
        <v>10</v>
      </c>
      <c r="I100" s="57" t="s">
        <v>10</v>
      </c>
      <c r="J100" s="119"/>
      <c r="K100" s="19"/>
      <c r="L100" s="30"/>
    </row>
    <row r="101" spans="1:12" ht="24.75" customHeight="1">
      <c r="A101" s="152">
        <v>75</v>
      </c>
      <c r="B101" s="30"/>
      <c r="C101" s="30"/>
      <c r="D101" s="30"/>
      <c r="E101" s="188" t="s">
        <v>149</v>
      </c>
      <c r="F101" s="96">
        <v>250000</v>
      </c>
      <c r="G101" s="96">
        <v>0</v>
      </c>
      <c r="H101" s="88" t="s">
        <v>10</v>
      </c>
      <c r="I101" s="57" t="s">
        <v>10</v>
      </c>
      <c r="J101" s="20"/>
      <c r="K101" s="19"/>
      <c r="L101" s="30"/>
    </row>
    <row r="102" spans="1:12" ht="24.75" customHeight="1">
      <c r="A102" s="152">
        <v>76</v>
      </c>
      <c r="B102" s="30"/>
      <c r="C102" s="30"/>
      <c r="D102" s="30"/>
      <c r="E102" s="187" t="s">
        <v>150</v>
      </c>
      <c r="F102" s="61">
        <v>200000</v>
      </c>
      <c r="G102" s="61">
        <v>0</v>
      </c>
      <c r="H102" s="88" t="s">
        <v>10</v>
      </c>
      <c r="I102" s="57" t="s">
        <v>10</v>
      </c>
      <c r="J102" s="19"/>
      <c r="K102" s="19"/>
      <c r="L102" s="30"/>
    </row>
    <row r="103" spans="1:12" ht="27.75" customHeight="1">
      <c r="A103" s="152">
        <v>77</v>
      </c>
      <c r="B103" s="30"/>
      <c r="C103" s="30"/>
      <c r="D103" s="30"/>
      <c r="E103" s="190" t="s">
        <v>151</v>
      </c>
      <c r="F103" s="64">
        <v>100000</v>
      </c>
      <c r="G103" s="64">
        <v>0</v>
      </c>
      <c r="H103" s="88" t="s">
        <v>10</v>
      </c>
      <c r="I103" s="57" t="s">
        <v>10</v>
      </c>
      <c r="J103" s="119"/>
      <c r="K103" s="19"/>
      <c r="L103" s="30"/>
    </row>
    <row r="104" spans="1:12" ht="27.75" customHeight="1">
      <c r="A104" s="152">
        <v>78</v>
      </c>
      <c r="B104" s="30"/>
      <c r="C104" s="30"/>
      <c r="D104" s="30"/>
      <c r="E104" s="187" t="s">
        <v>158</v>
      </c>
      <c r="F104" s="61">
        <v>100000</v>
      </c>
      <c r="G104" s="61">
        <v>0</v>
      </c>
      <c r="H104" s="88" t="s">
        <v>10</v>
      </c>
      <c r="I104" s="57" t="s">
        <v>10</v>
      </c>
      <c r="J104" s="19"/>
      <c r="K104" s="19"/>
      <c r="L104" s="30"/>
    </row>
    <row r="105" spans="1:12" ht="25.5" customHeight="1">
      <c r="A105" s="152">
        <v>79</v>
      </c>
      <c r="B105" s="19"/>
      <c r="C105" s="30"/>
      <c r="D105" s="30"/>
      <c r="E105" s="190" t="s">
        <v>152</v>
      </c>
      <c r="F105" s="64">
        <v>30000</v>
      </c>
      <c r="G105" s="64">
        <v>30000</v>
      </c>
      <c r="H105" s="88" t="s">
        <v>10</v>
      </c>
      <c r="I105" s="57" t="s">
        <v>10</v>
      </c>
      <c r="J105" s="231" t="s">
        <v>191</v>
      </c>
      <c r="K105" s="19"/>
      <c r="L105" s="30"/>
    </row>
    <row r="106" spans="1:12" ht="25.5" customHeight="1">
      <c r="A106" s="152">
        <v>80</v>
      </c>
      <c r="B106" s="30"/>
      <c r="C106" s="30"/>
      <c r="D106" s="30"/>
      <c r="E106" s="187" t="s">
        <v>153</v>
      </c>
      <c r="F106" s="61">
        <v>280000</v>
      </c>
      <c r="G106" s="61">
        <v>0</v>
      </c>
      <c r="H106" s="88" t="s">
        <v>10</v>
      </c>
      <c r="I106" s="57" t="s">
        <v>10</v>
      </c>
      <c r="J106" s="19"/>
      <c r="K106" s="19"/>
      <c r="L106" s="30"/>
    </row>
    <row r="107" spans="1:12" ht="19.5" customHeight="1">
      <c r="A107" s="152">
        <v>81</v>
      </c>
      <c r="B107" s="30"/>
      <c r="C107" s="30"/>
      <c r="D107" s="30"/>
      <c r="E107" s="190" t="s">
        <v>154</v>
      </c>
      <c r="F107" s="64">
        <v>15000</v>
      </c>
      <c r="G107" s="64">
        <v>15000</v>
      </c>
      <c r="H107" s="88" t="s">
        <v>10</v>
      </c>
      <c r="I107" s="57" t="s">
        <v>10</v>
      </c>
      <c r="J107" s="291" t="s">
        <v>20</v>
      </c>
      <c r="K107" s="19"/>
      <c r="L107" s="30"/>
    </row>
    <row r="108" spans="1:12" ht="24.75" customHeight="1">
      <c r="A108" s="152">
        <v>82</v>
      </c>
      <c r="B108" s="30"/>
      <c r="C108" s="30"/>
      <c r="D108" s="30"/>
      <c r="E108" s="193" t="s">
        <v>190</v>
      </c>
      <c r="F108" s="232">
        <v>50000</v>
      </c>
      <c r="G108" s="64">
        <v>40396.82</v>
      </c>
      <c r="H108" s="88" t="s">
        <v>10</v>
      </c>
      <c r="I108" s="57" t="s">
        <v>10</v>
      </c>
      <c r="J108" s="291" t="s">
        <v>20</v>
      </c>
      <c r="K108" s="19"/>
      <c r="L108" s="30"/>
    </row>
    <row r="109" spans="1:12" ht="24.75" customHeight="1">
      <c r="A109" s="152">
        <v>83</v>
      </c>
      <c r="B109" s="30"/>
      <c r="C109" s="30"/>
      <c r="D109" s="30"/>
      <c r="E109" s="193" t="s">
        <v>155</v>
      </c>
      <c r="F109" s="232">
        <v>100000</v>
      </c>
      <c r="G109" s="64">
        <v>0</v>
      </c>
      <c r="H109" s="88" t="s">
        <v>10</v>
      </c>
      <c r="I109" s="57" t="s">
        <v>10</v>
      </c>
      <c r="J109" s="119"/>
      <c r="K109" s="19"/>
      <c r="L109" s="30"/>
    </row>
    <row r="110" spans="1:12" ht="17.25" customHeight="1">
      <c r="A110" s="152">
        <v>84</v>
      </c>
      <c r="B110" s="30"/>
      <c r="C110" s="19"/>
      <c r="D110" s="30"/>
      <c r="E110" s="193" t="s">
        <v>156</v>
      </c>
      <c r="F110" s="232">
        <v>150000</v>
      </c>
      <c r="G110" s="64">
        <v>0</v>
      </c>
      <c r="H110" s="88" t="s">
        <v>10</v>
      </c>
      <c r="I110" s="57" t="s">
        <v>10</v>
      </c>
      <c r="J110" s="119"/>
      <c r="K110" s="19"/>
      <c r="L110" s="30"/>
    </row>
    <row r="111" spans="1:12" ht="20.25" customHeight="1">
      <c r="A111" s="184">
        <v>85</v>
      </c>
      <c r="B111" s="33"/>
      <c r="C111" s="20"/>
      <c r="D111" s="33"/>
      <c r="E111" s="188" t="s">
        <v>157</v>
      </c>
      <c r="F111" s="96">
        <v>20000</v>
      </c>
      <c r="G111" s="96">
        <v>0</v>
      </c>
      <c r="H111" s="88" t="s">
        <v>10</v>
      </c>
      <c r="I111" s="57" t="s">
        <v>10</v>
      </c>
      <c r="J111" s="20"/>
      <c r="K111" s="19"/>
      <c r="L111" s="30"/>
    </row>
    <row r="112" spans="1:12" s="50" customFormat="1" ht="21.75" customHeight="1">
      <c r="A112" s="184"/>
      <c r="B112" s="185">
        <v>921</v>
      </c>
      <c r="C112" s="185">
        <v>92109</v>
      </c>
      <c r="D112" s="3">
        <v>6220</v>
      </c>
      <c r="E112" s="199" t="s">
        <v>159</v>
      </c>
      <c r="F112" s="105">
        <v>230000</v>
      </c>
      <c r="G112" s="105">
        <v>35128</v>
      </c>
      <c r="H112" s="88" t="s">
        <v>10</v>
      </c>
      <c r="I112" s="57" t="s">
        <v>10</v>
      </c>
      <c r="J112" s="177"/>
      <c r="K112" s="109"/>
      <c r="L112" s="131"/>
    </row>
    <row r="113" spans="1:12" ht="21.75" customHeight="1">
      <c r="A113" s="202">
        <v>86</v>
      </c>
      <c r="B113" s="128"/>
      <c r="C113" s="128"/>
      <c r="D113" s="128"/>
      <c r="E113" s="190" t="s">
        <v>160</v>
      </c>
      <c r="F113" s="64">
        <v>52000</v>
      </c>
      <c r="G113" s="64">
        <v>6588</v>
      </c>
      <c r="H113" s="88" t="s">
        <v>10</v>
      </c>
      <c r="I113" s="57" t="s">
        <v>10</v>
      </c>
      <c r="J113" s="1"/>
      <c r="K113" s="19"/>
      <c r="L113" s="30"/>
    </row>
    <row r="114" spans="1:12" ht="33.75" customHeight="1">
      <c r="A114" s="152">
        <v>87</v>
      </c>
      <c r="B114" s="30"/>
      <c r="C114" s="30"/>
      <c r="D114" s="30"/>
      <c r="E114" s="187" t="s">
        <v>161</v>
      </c>
      <c r="F114" s="61">
        <v>20000</v>
      </c>
      <c r="G114" s="61">
        <v>20000</v>
      </c>
      <c r="H114" s="88" t="s">
        <v>10</v>
      </c>
      <c r="I114" s="57" t="s">
        <v>10</v>
      </c>
      <c r="J114" s="295" t="s">
        <v>20</v>
      </c>
      <c r="K114" s="19"/>
      <c r="L114" s="30"/>
    </row>
    <row r="115" spans="1:12" ht="21" customHeight="1">
      <c r="A115" s="152">
        <v>88</v>
      </c>
      <c r="B115" s="30"/>
      <c r="C115" s="30"/>
      <c r="D115" s="30"/>
      <c r="E115" s="190" t="s">
        <v>162</v>
      </c>
      <c r="F115" s="64">
        <v>100000</v>
      </c>
      <c r="G115" s="64">
        <v>8540</v>
      </c>
      <c r="H115" s="88" t="s">
        <v>10</v>
      </c>
      <c r="I115" s="57" t="s">
        <v>10</v>
      </c>
      <c r="J115" s="1"/>
      <c r="K115" s="19"/>
      <c r="L115" s="30"/>
    </row>
    <row r="116" spans="1:12" ht="17.25" customHeight="1">
      <c r="A116" s="152">
        <v>89</v>
      </c>
      <c r="B116" s="30"/>
      <c r="C116" s="30"/>
      <c r="D116" s="30"/>
      <c r="E116" s="190" t="s">
        <v>163</v>
      </c>
      <c r="F116" s="64">
        <v>23000</v>
      </c>
      <c r="G116" s="64">
        <v>0</v>
      </c>
      <c r="H116" s="88" t="s">
        <v>10</v>
      </c>
      <c r="I116" s="57" t="s">
        <v>10</v>
      </c>
      <c r="J116" s="119"/>
      <c r="K116" s="19"/>
      <c r="L116" s="30"/>
    </row>
    <row r="117" spans="1:12" ht="21" customHeight="1">
      <c r="A117" s="184">
        <v>90</v>
      </c>
      <c r="B117" s="33"/>
      <c r="C117" s="33"/>
      <c r="D117" s="33"/>
      <c r="E117" s="188" t="s">
        <v>164</v>
      </c>
      <c r="F117" s="96">
        <v>35000</v>
      </c>
      <c r="G117" s="96">
        <v>0</v>
      </c>
      <c r="H117" s="88" t="s">
        <v>10</v>
      </c>
      <c r="I117" s="57" t="s">
        <v>10</v>
      </c>
      <c r="J117" s="20"/>
      <c r="K117" s="19"/>
      <c r="L117" s="30"/>
    </row>
    <row r="118" spans="1:12" s="50" customFormat="1" ht="27.75" customHeight="1">
      <c r="A118" s="122"/>
      <c r="B118" s="3"/>
      <c r="C118" s="185"/>
      <c r="D118" s="185"/>
      <c r="E118" s="292" t="s">
        <v>170</v>
      </c>
      <c r="F118" s="105">
        <f>F122+F123+F124</f>
        <v>257623</v>
      </c>
      <c r="G118" s="105">
        <f>G122+G124+G123</f>
        <v>35328.43</v>
      </c>
      <c r="H118" s="88" t="s">
        <v>10</v>
      </c>
      <c r="I118" s="57" t="s">
        <v>10</v>
      </c>
      <c r="J118" s="177"/>
      <c r="K118" s="109"/>
      <c r="L118" s="131"/>
    </row>
    <row r="119" spans="1:12" ht="30" customHeight="1">
      <c r="A119" s="122">
        <v>91</v>
      </c>
      <c r="B119" s="1">
        <v>926</v>
      </c>
      <c r="C119" s="1">
        <v>92601</v>
      </c>
      <c r="D119" s="1">
        <v>6050</v>
      </c>
      <c r="E119" s="190" t="s">
        <v>165</v>
      </c>
      <c r="F119" s="64">
        <v>10000</v>
      </c>
      <c r="G119" s="64">
        <v>449.7</v>
      </c>
      <c r="H119" s="88" t="s">
        <v>10</v>
      </c>
      <c r="I119" s="57" t="s">
        <v>10</v>
      </c>
      <c r="J119" s="213" t="s">
        <v>172</v>
      </c>
      <c r="K119" s="19"/>
      <c r="L119" s="30"/>
    </row>
    <row r="120" spans="1:12" ht="25.5" customHeight="1">
      <c r="A120" s="122">
        <v>92</v>
      </c>
      <c r="B120" s="1">
        <v>926</v>
      </c>
      <c r="C120" s="1">
        <v>92601</v>
      </c>
      <c r="D120" s="1">
        <v>6050</v>
      </c>
      <c r="E120" s="190" t="s">
        <v>166</v>
      </c>
      <c r="F120" s="64">
        <v>10000</v>
      </c>
      <c r="G120" s="64">
        <v>449.7</v>
      </c>
      <c r="H120" s="88" t="s">
        <v>10</v>
      </c>
      <c r="I120" s="57" t="s">
        <v>10</v>
      </c>
      <c r="J120" s="213" t="s">
        <v>172</v>
      </c>
      <c r="K120" s="19"/>
      <c r="L120" s="30"/>
    </row>
    <row r="121" spans="1:12" ht="25.5" customHeight="1">
      <c r="A121" s="152">
        <v>93</v>
      </c>
      <c r="B121" s="30">
        <v>926</v>
      </c>
      <c r="C121" s="30">
        <v>92601</v>
      </c>
      <c r="D121" s="128">
        <v>6050</v>
      </c>
      <c r="E121" s="187" t="s">
        <v>167</v>
      </c>
      <c r="F121" s="61">
        <v>92000</v>
      </c>
      <c r="G121" s="61">
        <v>99.32</v>
      </c>
      <c r="H121" s="88" t="s">
        <v>10</v>
      </c>
      <c r="I121" s="57" t="s">
        <v>10</v>
      </c>
      <c r="J121" s="104" t="s">
        <v>171</v>
      </c>
      <c r="K121" s="2"/>
      <c r="L121" s="19"/>
    </row>
    <row r="122" spans="1:12" ht="25.5" customHeight="1">
      <c r="A122" s="122"/>
      <c r="B122" s="1"/>
      <c r="C122" s="1">
        <v>92601</v>
      </c>
      <c r="D122" s="1">
        <v>6050</v>
      </c>
      <c r="E122" s="212" t="s">
        <v>22</v>
      </c>
      <c r="F122" s="64">
        <f>SUM(F119:F121)</f>
        <v>112000</v>
      </c>
      <c r="G122" s="64">
        <f>SUM(G119:G121)</f>
        <v>998.72</v>
      </c>
      <c r="H122" s="88" t="s">
        <v>10</v>
      </c>
      <c r="I122" s="57" t="s">
        <v>10</v>
      </c>
      <c r="J122" s="213"/>
      <c r="K122" s="2"/>
      <c r="L122" s="19"/>
    </row>
    <row r="123" spans="1:12" ht="25.5" customHeight="1">
      <c r="A123" s="184">
        <v>94</v>
      </c>
      <c r="B123" s="33">
        <v>926</v>
      </c>
      <c r="C123" s="33">
        <v>92604</v>
      </c>
      <c r="D123" s="33">
        <v>6050</v>
      </c>
      <c r="E123" s="187" t="s">
        <v>168</v>
      </c>
      <c r="F123" s="61">
        <v>35000</v>
      </c>
      <c r="G123" s="61">
        <v>34329.71</v>
      </c>
      <c r="H123" s="88" t="s">
        <v>10</v>
      </c>
      <c r="I123" s="57" t="s">
        <v>10</v>
      </c>
      <c r="J123" s="254" t="s">
        <v>20</v>
      </c>
      <c r="K123" s="2"/>
      <c r="L123" s="19"/>
    </row>
    <row r="124" spans="1:12" ht="25.5" customHeight="1">
      <c r="A124" s="122">
        <v>95</v>
      </c>
      <c r="B124" s="1">
        <v>926</v>
      </c>
      <c r="C124" s="1">
        <v>92604</v>
      </c>
      <c r="D124" s="1">
        <v>6069</v>
      </c>
      <c r="E124" s="193" t="s">
        <v>169</v>
      </c>
      <c r="F124" s="64">
        <v>110623</v>
      </c>
      <c r="G124" s="64">
        <v>0</v>
      </c>
      <c r="H124" s="88" t="s">
        <v>10</v>
      </c>
      <c r="I124" s="57" t="s">
        <v>10</v>
      </c>
      <c r="J124" s="1"/>
      <c r="K124" s="2"/>
      <c r="L124" s="2"/>
    </row>
    <row r="125" spans="1:12" s="50" customFormat="1" ht="25.5" customHeight="1">
      <c r="A125" s="185"/>
      <c r="B125" s="185"/>
      <c r="C125" s="185"/>
      <c r="D125" s="185"/>
      <c r="E125" s="207"/>
      <c r="F125" s="192">
        <f>F76+F78</f>
        <v>8392482</v>
      </c>
      <c r="G125" s="192">
        <f>G76+G78</f>
        <v>531233.0599999999</v>
      </c>
      <c r="H125" s="175">
        <v>224640</v>
      </c>
      <c r="I125" s="57" t="s">
        <v>10</v>
      </c>
      <c r="J125" s="185"/>
      <c r="K125" s="186"/>
      <c r="L125" s="186"/>
    </row>
    <row r="126" spans="1:12" ht="25.5" customHeight="1">
      <c r="A126" s="182"/>
      <c r="B126" s="189"/>
      <c r="C126" s="189"/>
      <c r="D126" s="189"/>
      <c r="E126" s="255"/>
      <c r="F126" s="256"/>
      <c r="G126" s="256"/>
      <c r="H126" s="256"/>
      <c r="I126" s="256"/>
      <c r="J126" s="20"/>
      <c r="K126" s="2"/>
      <c r="L126" s="2"/>
    </row>
    <row r="131" ht="12.75">
      <c r="E131" s="2"/>
    </row>
    <row r="132" ht="12.75">
      <c r="E132" s="2"/>
    </row>
  </sheetData>
  <mergeCells count="9">
    <mergeCell ref="J3:K7"/>
    <mergeCell ref="A1:K1"/>
    <mergeCell ref="A3:A7"/>
    <mergeCell ref="B3:B7"/>
    <mergeCell ref="C3:C7"/>
    <mergeCell ref="D3:D7"/>
    <mergeCell ref="E3:E7"/>
    <mergeCell ref="H4:H5"/>
    <mergeCell ref="F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Bystrzyca Kłodzka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i Gminy</dc:creator>
  <cp:keywords/>
  <dc:description/>
  <cp:lastModifiedBy>Janina.Gunia</cp:lastModifiedBy>
  <cp:lastPrinted>2009-03-20T11:12:12Z</cp:lastPrinted>
  <dcterms:created xsi:type="dcterms:W3CDTF">2008-01-28T08:51:28Z</dcterms:created>
  <dcterms:modified xsi:type="dcterms:W3CDTF">2009-03-20T11:23:15Z</dcterms:modified>
  <cp:category/>
  <cp:version/>
  <cp:contentType/>
  <cp:contentStatus/>
</cp:coreProperties>
</file>