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'Arkusz1'!$A$1:$K$91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<sst xmlns="http://schemas.openxmlformats.org/spreadsheetml/2006/main" count="153" uniqueCount="108">
  <si>
    <t>Zestawienie planowanych dotacji udzielanych z budżetu gminy Bystrzyca Kłodzka na 2017 rok</t>
  </si>
  <si>
    <t>dział</t>
  </si>
  <si>
    <t>rozdz</t>
  </si>
  <si>
    <t>§</t>
  </si>
  <si>
    <t>wyszczególnienie</t>
  </si>
  <si>
    <t>plan przed zmianą</t>
  </si>
  <si>
    <t>zmiana</t>
  </si>
  <si>
    <t>plan po zmianie</t>
  </si>
  <si>
    <t>z tego dotacja</t>
  </si>
  <si>
    <t>uwagi</t>
  </si>
  <si>
    <t>przedmiotowa</t>
  </si>
  <si>
    <t>podmiotowa</t>
  </si>
  <si>
    <t>celowa</t>
  </si>
  <si>
    <t>I. Jednostki sektora finansów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</si>
  <si>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</si>
  <si>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</si>
  <si>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</si>
  <si>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</si>
  <si>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</si>
  <si>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852</t>
  </si>
  <si>
    <t>Pomoc społeczna</t>
  </si>
  <si>
    <t>Pozostała dzialalność</t>
  </si>
  <si>
    <t>wsparcie osób zagrożonych wykluczeniem społecznym</t>
  </si>
  <si>
    <t>Pozostała działalność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</si>
  <si>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</si>
  <si>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</si>
  <si>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</si>
  <si>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</si>
  <si>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</si>
  <si>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</si>
  <si>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Pozostałe zadania w zakresie kultury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</si>
  <si>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</si>
  <si>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</si>
  <si>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</si>
  <si>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</si>
  <si>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</si>
  <si>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</si>
  <si>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</si>
  <si>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Transport i łączność</t>
  </si>
  <si>
    <t>Drogi publiczne powiatowe</t>
  </si>
  <si>
    <t>Powiat kłodzki-przebudowa chodnika w ciągu drogi powiatowej Długopole Zdrój, ul.Zdrojowa</t>
  </si>
  <si>
    <t>Bezpieczeństwo publiczne i ochrona przeciwpożarowa</t>
  </si>
  <si>
    <t>Komendy powiatowe Państwowej Straży Pożarnej</t>
  </si>
  <si>
    <t>zakup wyposażenia do pomieszczeń edukacyjnych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</si>
  <si>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</si>
  <si>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</si>
  <si>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</si>
  <si>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</si>
  <si>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Gmina miejska Kłodzko</t>
  </si>
  <si>
    <t>Gmina Polanica Zdrój</t>
  </si>
  <si>
    <t>Gmina Międzylesie</t>
  </si>
  <si>
    <t>Gmina Kłodzko</t>
  </si>
  <si>
    <t>Gimnazja</t>
  </si>
  <si>
    <t>Dowożenie uczniów do szkół</t>
  </si>
  <si>
    <t xml:space="preserve"> Gmina Kłodzko-dowóz dzieci</t>
  </si>
  <si>
    <t>OGÓŁEM JSFP</t>
  </si>
  <si>
    <t>II. Jednostki spoza sektora finasów publicznych</t>
  </si>
  <si>
    <t>1.Pozostałe podmioty</t>
  </si>
  <si>
    <t>Kłodzka Wstęga Sudetów</t>
  </si>
  <si>
    <t>Fundusz Lokalny Masywu Śnieżnika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</si>
  <si>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</si>
  <si>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</si>
  <si>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</si>
  <si>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</si>
  <si>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</si>
  <si>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</si>
  <si>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</si>
  <si>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</si>
  <si>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</si>
  <si>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Fundacja Równi choć Różni-wyposażenie szkół w podręczniki</t>
  </si>
  <si>
    <t>Stowarzyszenie KLEKS-wyposażenie szkół w podręczniki</t>
  </si>
  <si>
    <t>Stowarzyszenie Stara Łomnica dzieciom-wyposażenie szkół w podręczniki</t>
  </si>
  <si>
    <t>Towarzystwo Miłośników Gorzanowa-wyposażenie szkół w podręczniki</t>
  </si>
  <si>
    <t>Waliszowskie Stowarzyszenie Edukacyjne-wyposażenie szkół w podręczniki</t>
  </si>
  <si>
    <t>Oddziały przedszkolne w szkołach Podstawowych</t>
  </si>
  <si>
    <t>Towarzystwo Miłośników Gorzanowa-oddział przedszkolny</t>
  </si>
  <si>
    <t>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</si>
  <si>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</si>
  <si>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</si>
  <si>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</si>
  <si>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Fundacja Edukacji Przedszkolnej Bystrzaki</t>
  </si>
  <si>
    <t>Inne formy wychowania przedszkolnego</t>
  </si>
  <si>
    <t>Akademia Przedszkolaka-zespół wychowania przedszkolnego</t>
  </si>
  <si>
    <t>Stowarzyszenie Stara Łomnica Dzieciom-zespól wychowania przedszkolnego</t>
  </si>
  <si>
    <t>Towarzystwo Miłośników Gorzanowa-zespół wychowania przedszkolnego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</si>
  <si>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</si>
  <si>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</si>
  <si>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</si>
  <si>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Stowarzyszenie KLEKS- prowadzenie Szkoły Podstawowej w Długopolu Dolnym</t>
  </si>
  <si>
    <t>Programy profilaktyki zdrowotnej</t>
  </si>
  <si>
    <t>AMAZONKI-program rehabilitacji kobiet po mastektomii</t>
  </si>
  <si>
    <t>FLMŚ-prowadzenie świetlicy środowiskowej</t>
  </si>
  <si>
    <t>Zagospodarowanie wolnego czasu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</si>
  <si>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</si>
  <si>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</si>
  <si>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</si>
  <si>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</si>
  <si>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Ochrona zabytków i opieka nad zabytkami</t>
  </si>
  <si>
    <t>Dotacja na zabytki wpisane do rejestru zabytków</t>
  </si>
  <si>
    <t>Dotacja dla Stowarzyszeniana Rzecz rozwoju Bystrzycy Kłodzkiej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</si>
  <si>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</si>
  <si>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</si>
  <si>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</si>
  <si>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</si>
  <si>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</si>
  <si>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z dnia 30 listopada 2017 roku</t>
  </si>
  <si>
    <t>załącznik nr 4 do zarządzenia nr 0050.328.2017</t>
  </si>
  <si>
    <t>Burmistrza Bystrzycy Kłodzkiej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</si>
</sst>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vertical="center" wrapText="1"/>
    </xf>
    <xf numFmtId="164" fontId="24" fillId="0" borderId="17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/>
    </xf>
    <xf numFmtId="4" fontId="24" fillId="0" borderId="14" xfId="0" applyNumberFormat="1" applyFont="1" applyFill="1" applyBorder="1" applyAlignment="1">
      <alignment horizontal="right"/>
    </xf>
    <xf numFmtId="4" fontId="24" fillId="0" borderId="17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" fontId="24" fillId="0" borderId="15" xfId="0" applyNumberFormat="1" applyFont="1" applyFill="1" applyBorder="1" applyAlignment="1">
      <alignment horizontal="right"/>
    </xf>
    <xf numFmtId="4" fontId="24" fillId="0" borderId="12" xfId="0" applyNumberFormat="1" applyFont="1" applyFill="1" applyBorder="1" applyAlignment="1">
      <alignment horizontal="right"/>
    </xf>
    <xf numFmtId="4" fontId="24" fillId="0" borderId="19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/>
    </xf>
    <xf numFmtId="4" fontId="24" fillId="0" borderId="2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" fontId="20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4" fontId="24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64" fontId="24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4" fontId="24" fillId="0" borderId="2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left" vertical="center" wrapText="1"/>
    </xf>
    <xf numFmtId="4" fontId="24" fillId="0" borderId="20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4" fontId="24" fillId="0" borderId="27" xfId="0" applyNumberFormat="1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3" fontId="23" fillId="0" borderId="12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48" customWidth="1"/>
    <col min="2" max="2" width="7.421875" style="48" customWidth="1"/>
    <col min="3" max="3" width="6.421875" style="48" customWidth="1"/>
    <col min="4" max="4" width="31.421875" style="49" customWidth="1"/>
    <col min="5" max="5" width="14.421875" style="52" customWidth="1"/>
    <col min="6" max="6" width="13.57421875" style="52" customWidth="1"/>
    <col min="7" max="7" width="13.140625" style="52" customWidth="1"/>
    <col min="8" max="8" width="12.28125" style="52" customWidth="1"/>
    <col min="9" max="9" width="14.28125" style="52" customWidth="1"/>
    <col min="10" max="10" width="13.00390625" style="52" customWidth="1"/>
    <col min="11" max="11" width="15.8515625" style="57" customWidth="1"/>
    <col min="12" max="12" width="16.7109375" style="1" customWidth="1"/>
    <col min="13" max="15" width="9.140625" style="1" customWidth="1"/>
    <col min="16" max="16" width="9.57421875" style="1" customWidth="1"/>
    <col min="17" max="17" width="9.28125" style="1" customWidth="1"/>
    <col min="18" max="16384" width="9.140625" style="1" customWidth="1"/>
  </cols>
  <sheetData>
    <row r="1" spans="5:11" ht="15">
      <c r="E1" s="50"/>
      <c r="F1" s="50"/>
      <c r="G1" s="50"/>
      <c r="H1" s="50"/>
      <c r="I1" s="51" t="s">
        <v>106</v>
      </c>
      <c r="J1" s="51"/>
      <c r="K1" s="51"/>
    </row>
    <row r="2" spans="9:11" ht="15">
      <c r="I2" s="51" t="s">
        <v>107</v>
      </c>
      <c r="J2" s="51"/>
      <c r="K2" s="51"/>
    </row>
    <row r="3" spans="9:11" ht="15">
      <c r="I3" s="53" t="s">
        <v>105</v>
      </c>
      <c r="J3" s="54"/>
      <c r="K3" s="54"/>
    </row>
    <row r="4" spans="1:11" ht="15.7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5">
      <c r="D5" s="56"/>
    </row>
    <row r="6" spans="1:11" s="62" customFormat="1" ht="12.75" customHeight="1">
      <c r="A6" s="58" t="s">
        <v>1</v>
      </c>
      <c r="B6" s="58" t="s">
        <v>2</v>
      </c>
      <c r="C6" s="58" t="s">
        <v>3</v>
      </c>
      <c r="D6" s="59" t="s">
        <v>4</v>
      </c>
      <c r="E6" s="60" t="s">
        <v>5</v>
      </c>
      <c r="F6" s="60" t="s">
        <v>6</v>
      </c>
      <c r="G6" s="60" t="s">
        <v>7</v>
      </c>
      <c r="H6" s="61" t="s">
        <v>8</v>
      </c>
      <c r="I6" s="61"/>
      <c r="J6" s="61"/>
      <c r="K6" s="45" t="s">
        <v>9</v>
      </c>
    </row>
    <row r="7" spans="1:11" s="62" customFormat="1" ht="12.75">
      <c r="A7" s="58"/>
      <c r="B7" s="58"/>
      <c r="C7" s="58"/>
      <c r="D7" s="59"/>
      <c r="E7" s="60"/>
      <c r="F7" s="60"/>
      <c r="G7" s="60"/>
      <c r="H7" s="63" t="s">
        <v>10</v>
      </c>
      <c r="I7" s="63" t="s">
        <v>11</v>
      </c>
      <c r="J7" s="64" t="s">
        <v>12</v>
      </c>
      <c r="K7" s="45"/>
    </row>
    <row r="8" spans="1:11" ht="15">
      <c r="A8" s="65" t="s">
        <v>13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66" t="s">
        <v>14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">
      <c r="A10" s="67" t="s">
        <v>15</v>
      </c>
      <c r="B10" s="10"/>
      <c r="C10" s="68"/>
      <c r="D10" s="11" t="s">
        <v>16</v>
      </c>
      <c r="E10" s="12">
        <f aca="true" t="shared" si="0" ref="E10:J10">E11</f>
        <v>497321</v>
      </c>
      <c r="F10" s="12">
        <f t="shared" si="0"/>
        <v>0</v>
      </c>
      <c r="G10" s="12">
        <f t="shared" si="0"/>
        <v>497321</v>
      </c>
      <c r="H10" s="12">
        <f t="shared" si="0"/>
        <v>497321</v>
      </c>
      <c r="I10" s="12">
        <f t="shared" si="0"/>
        <v>0</v>
      </c>
      <c r="J10" s="12">
        <f t="shared" si="0"/>
        <v>0</v>
      </c>
      <c r="K10" s="39"/>
    </row>
    <row r="11" spans="1:11" ht="39">
      <c r="A11" s="69"/>
      <c r="B11" s="21">
        <v>85154</v>
      </c>
      <c r="C11" s="21">
        <v>2650</v>
      </c>
      <c r="D11" s="70" t="s">
        <v>17</v>
      </c>
      <c r="E11" s="71">
        <v>497321</v>
      </c>
      <c r="F11" s="71">
        <v>0</v>
      </c>
      <c r="G11" s="71">
        <f>E11+F11</f>
        <v>497321</v>
      </c>
      <c r="H11" s="71">
        <f>G11</f>
        <v>497321</v>
      </c>
      <c r="I11" s="71">
        <v>0</v>
      </c>
      <c r="J11" s="71">
        <v>0</v>
      </c>
      <c r="K11" s="72" t="s">
        <v>18</v>
      </c>
    </row>
    <row r="12" spans="1:11" ht="15">
      <c r="A12" s="67" t="s">
        <v>19</v>
      </c>
      <c r="B12" s="10"/>
      <c r="C12" s="10"/>
      <c r="D12" s="73" t="s">
        <v>20</v>
      </c>
      <c r="E12" s="16">
        <f aca="true" t="shared" si="1" ref="E12:J12">E14+E13</f>
        <v>358996.74000000005</v>
      </c>
      <c r="F12" s="16">
        <f t="shared" si="1"/>
        <v>0</v>
      </c>
      <c r="G12" s="16">
        <f t="shared" si="1"/>
        <v>358996.74000000005</v>
      </c>
      <c r="H12" s="16">
        <f t="shared" si="1"/>
        <v>0</v>
      </c>
      <c r="I12" s="16">
        <f t="shared" si="1"/>
        <v>0</v>
      </c>
      <c r="J12" s="16">
        <f t="shared" si="1"/>
        <v>358996.74000000005</v>
      </c>
      <c r="K12" s="42"/>
    </row>
    <row r="13" spans="1:11" ht="12.75" customHeight="1">
      <c r="A13" s="9"/>
      <c r="B13" s="10">
        <v>85295</v>
      </c>
      <c r="C13" s="10">
        <v>2057</v>
      </c>
      <c r="D13" s="11" t="s">
        <v>21</v>
      </c>
      <c r="E13" s="12">
        <v>318288.03</v>
      </c>
      <c r="F13" s="12">
        <v>0</v>
      </c>
      <c r="G13" s="12">
        <v>318288.03</v>
      </c>
      <c r="H13" s="12">
        <v>0</v>
      </c>
      <c r="I13" s="12">
        <v>0</v>
      </c>
      <c r="J13" s="12">
        <f>G13</f>
        <v>318288.03</v>
      </c>
      <c r="K13" s="45" t="s">
        <v>22</v>
      </c>
    </row>
    <row r="14" spans="1:11" ht="39.75" customHeight="1">
      <c r="A14" s="74"/>
      <c r="B14" s="10">
        <v>85295</v>
      </c>
      <c r="C14" s="10">
        <v>2059</v>
      </c>
      <c r="D14" s="11" t="s">
        <v>23</v>
      </c>
      <c r="E14" s="12">
        <v>40708.71</v>
      </c>
      <c r="F14" s="12">
        <v>0</v>
      </c>
      <c r="G14" s="12">
        <v>40708.71</v>
      </c>
      <c r="H14" s="12">
        <v>0</v>
      </c>
      <c r="I14" s="12">
        <v>0</v>
      </c>
      <c r="J14" s="12">
        <f>G14</f>
        <v>40708.71</v>
      </c>
      <c r="K14" s="45"/>
    </row>
    <row r="15" spans="1:11" ht="15">
      <c r="A15" s="75" t="s">
        <v>24</v>
      </c>
      <c r="B15" s="75"/>
      <c r="C15" s="75"/>
      <c r="D15" s="76"/>
      <c r="E15" s="77">
        <f aca="true" t="shared" si="2" ref="E15:J15">E10+E12</f>
        <v>856317.74</v>
      </c>
      <c r="F15" s="77">
        <f t="shared" si="2"/>
        <v>0</v>
      </c>
      <c r="G15" s="77">
        <f t="shared" si="2"/>
        <v>856317.74</v>
      </c>
      <c r="H15" s="77">
        <f t="shared" si="2"/>
        <v>497321</v>
      </c>
      <c r="I15" s="77">
        <f t="shared" si="2"/>
        <v>0</v>
      </c>
      <c r="J15" s="77">
        <f t="shared" si="2"/>
        <v>358996.74000000005</v>
      </c>
      <c r="K15" s="78"/>
    </row>
    <row r="16" spans="1:11" ht="15">
      <c r="A16" s="47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5">
      <c r="A17" s="13">
        <v>750</v>
      </c>
      <c r="B17" s="79"/>
      <c r="C17" s="79"/>
      <c r="D17" s="80" t="s">
        <v>26</v>
      </c>
      <c r="E17" s="16">
        <f aca="true" t="shared" si="3" ref="E17:J17">E18</f>
        <v>243000</v>
      </c>
      <c r="F17" s="16">
        <f t="shared" si="3"/>
        <v>0</v>
      </c>
      <c r="G17" s="16">
        <f t="shared" si="3"/>
        <v>243000</v>
      </c>
      <c r="H17" s="16">
        <f t="shared" si="3"/>
        <v>0</v>
      </c>
      <c r="I17" s="16">
        <f t="shared" si="3"/>
        <v>243000</v>
      </c>
      <c r="J17" s="16">
        <f t="shared" si="3"/>
        <v>0</v>
      </c>
      <c r="K17" s="81"/>
    </row>
    <row r="18" spans="1:11" ht="27">
      <c r="A18" s="13"/>
      <c r="B18" s="14">
        <v>75075</v>
      </c>
      <c r="C18" s="10">
        <v>2480</v>
      </c>
      <c r="D18" s="15" t="s">
        <v>27</v>
      </c>
      <c r="E18" s="16">
        <v>243000</v>
      </c>
      <c r="F18" s="16">
        <v>0</v>
      </c>
      <c r="G18" s="16">
        <f>E18+F18</f>
        <v>243000</v>
      </c>
      <c r="H18" s="17">
        <v>0</v>
      </c>
      <c r="I18" s="16">
        <f>G18</f>
        <v>243000</v>
      </c>
      <c r="J18" s="16">
        <v>0</v>
      </c>
      <c r="K18" s="39" t="s">
        <v>28</v>
      </c>
    </row>
    <row r="19" spans="1:11" ht="27">
      <c r="A19" s="14">
        <v>921</v>
      </c>
      <c r="B19" s="10"/>
      <c r="C19" s="10"/>
      <c r="D19" s="82" t="s">
        <v>29</v>
      </c>
      <c r="E19" s="12">
        <f>E20+E21+E22+E23+E24+E25+E26</f>
        <v>3342552</v>
      </c>
      <c r="F19" s="12">
        <f>F20+F21+F22+F23+F24+F25+F26</f>
        <v>0</v>
      </c>
      <c r="G19" s="12">
        <f>G20+G21+G22+G23+G24+G25+G26</f>
        <v>3342552</v>
      </c>
      <c r="H19" s="12">
        <f>SUM(H20:H26)</f>
        <v>0</v>
      </c>
      <c r="I19" s="12">
        <f>SUM(I20:I26)</f>
        <v>3342552</v>
      </c>
      <c r="J19" s="12">
        <f>SUM(J20:J26)</f>
        <v>0</v>
      </c>
      <c r="K19" s="83"/>
    </row>
    <row r="20" spans="1:11" ht="30" customHeight="1">
      <c r="A20" s="18"/>
      <c r="B20" s="14">
        <v>92105</v>
      </c>
      <c r="C20" s="10">
        <v>2480</v>
      </c>
      <c r="D20" s="19" t="s">
        <v>30</v>
      </c>
      <c r="E20" s="16">
        <v>8300</v>
      </c>
      <c r="F20" s="16">
        <v>0</v>
      </c>
      <c r="G20" s="16">
        <f aca="true" t="shared" si="4" ref="G20:G26">E20+F20</f>
        <v>8300</v>
      </c>
      <c r="H20" s="12">
        <v>0</v>
      </c>
      <c r="I20" s="16">
        <f>G20</f>
        <v>8300</v>
      </c>
      <c r="J20" s="16">
        <v>0</v>
      </c>
      <c r="K20" s="45" t="s">
        <v>28</v>
      </c>
    </row>
    <row r="21" spans="1:11" ht="27">
      <c r="A21" s="18"/>
      <c r="B21" s="14">
        <v>92108</v>
      </c>
      <c r="C21" s="10">
        <v>2480</v>
      </c>
      <c r="D21" s="20" t="s">
        <v>31</v>
      </c>
      <c r="E21" s="16">
        <v>23000</v>
      </c>
      <c r="F21" s="16">
        <v>0</v>
      </c>
      <c r="G21" s="16">
        <f t="shared" si="4"/>
        <v>23000</v>
      </c>
      <c r="H21" s="17">
        <v>0</v>
      </c>
      <c r="I21" s="16">
        <v>23000</v>
      </c>
      <c r="J21" s="16">
        <v>0</v>
      </c>
      <c r="K21" s="45"/>
    </row>
    <row r="22" spans="1:11" ht="26.25" customHeight="1">
      <c r="A22" s="18"/>
      <c r="B22" s="14">
        <v>92109</v>
      </c>
      <c r="C22" s="10">
        <v>2480</v>
      </c>
      <c r="D22" s="84" t="s">
        <v>32</v>
      </c>
      <c r="E22" s="16">
        <v>2125954</v>
      </c>
      <c r="F22" s="16">
        <v>0</v>
      </c>
      <c r="G22" s="16">
        <f t="shared" si="4"/>
        <v>2125954</v>
      </c>
      <c r="H22" s="17">
        <v>0</v>
      </c>
      <c r="I22" s="16">
        <f>G22</f>
        <v>2125954</v>
      </c>
      <c r="J22" s="16">
        <v>0</v>
      </c>
      <c r="K22" s="45"/>
    </row>
    <row r="23" spans="1:11" ht="15">
      <c r="A23" s="18"/>
      <c r="B23" s="14">
        <v>92109</v>
      </c>
      <c r="C23" s="10">
        <v>2487</v>
      </c>
      <c r="D23" s="84" t="s">
        <v>32</v>
      </c>
      <c r="E23" s="16">
        <v>80380</v>
      </c>
      <c r="F23" s="16">
        <v>0</v>
      </c>
      <c r="G23" s="16">
        <f t="shared" si="4"/>
        <v>80380</v>
      </c>
      <c r="H23" s="17">
        <v>0</v>
      </c>
      <c r="I23" s="16">
        <f>G23</f>
        <v>80380</v>
      </c>
      <c r="J23" s="16">
        <v>0</v>
      </c>
      <c r="K23" s="45"/>
    </row>
    <row r="24" spans="1:11" ht="15">
      <c r="A24" s="18"/>
      <c r="B24" s="85">
        <v>92109</v>
      </c>
      <c r="C24" s="21">
        <v>2489</v>
      </c>
      <c r="D24" s="86" t="s">
        <v>32</v>
      </c>
      <c r="E24" s="43">
        <v>25095</v>
      </c>
      <c r="F24" s="43">
        <v>0</v>
      </c>
      <c r="G24" s="43">
        <f t="shared" si="4"/>
        <v>25095</v>
      </c>
      <c r="H24" s="87">
        <v>0</v>
      </c>
      <c r="I24" s="43">
        <f>G24</f>
        <v>25095</v>
      </c>
      <c r="J24" s="43">
        <v>0</v>
      </c>
      <c r="K24" s="88"/>
    </row>
    <row r="25" spans="1:11" ht="39">
      <c r="A25" s="18"/>
      <c r="B25" s="89">
        <v>92116</v>
      </c>
      <c r="C25" s="89">
        <v>2480</v>
      </c>
      <c r="D25" s="90" t="s">
        <v>33</v>
      </c>
      <c r="E25" s="44">
        <v>689000</v>
      </c>
      <c r="F25" s="44">
        <v>0</v>
      </c>
      <c r="G25" s="44">
        <f t="shared" si="4"/>
        <v>689000</v>
      </c>
      <c r="H25" s="44">
        <v>0</v>
      </c>
      <c r="I25" s="44">
        <v>689000</v>
      </c>
      <c r="J25" s="44">
        <v>0</v>
      </c>
      <c r="K25" s="91" t="s">
        <v>34</v>
      </c>
    </row>
    <row r="26" spans="1:11" ht="26.25">
      <c r="A26" s="18"/>
      <c r="B26" s="89">
        <v>92118</v>
      </c>
      <c r="C26" s="89">
        <v>2480</v>
      </c>
      <c r="D26" s="90" t="s">
        <v>35</v>
      </c>
      <c r="E26" s="44">
        <v>390823</v>
      </c>
      <c r="F26" s="44">
        <v>0</v>
      </c>
      <c r="G26" s="44">
        <f t="shared" si="4"/>
        <v>390823</v>
      </c>
      <c r="H26" s="44">
        <v>0</v>
      </c>
      <c r="I26" s="44">
        <f>G26</f>
        <v>390823</v>
      </c>
      <c r="J26" s="44">
        <v>0</v>
      </c>
      <c r="K26" s="91" t="s">
        <v>36</v>
      </c>
    </row>
    <row r="27" spans="1:11" s="5" customFormat="1" ht="15">
      <c r="A27" s="75" t="s">
        <v>24</v>
      </c>
      <c r="B27" s="92"/>
      <c r="C27" s="92"/>
      <c r="D27" s="93"/>
      <c r="E27" s="94">
        <f>E17+E19</f>
        <v>3585552</v>
      </c>
      <c r="F27" s="94">
        <f>F17+F19</f>
        <v>0</v>
      </c>
      <c r="G27" s="94">
        <f>G17+G19</f>
        <v>3585552</v>
      </c>
      <c r="H27" s="94">
        <f>H17+H19</f>
        <v>0</v>
      </c>
      <c r="I27" s="94">
        <f>I17+I19</f>
        <v>3585552</v>
      </c>
      <c r="J27" s="94">
        <f>J19</f>
        <v>0</v>
      </c>
      <c r="K27" s="95"/>
    </row>
    <row r="28" spans="1:11" s="5" customFormat="1" ht="15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5">
      <c r="A29" s="10">
        <v>600</v>
      </c>
      <c r="B29" s="10"/>
      <c r="C29" s="10"/>
      <c r="D29" s="22" t="s">
        <v>38</v>
      </c>
      <c r="E29" s="23">
        <f aca="true" t="shared" si="5" ref="E29:J29">E30</f>
        <v>20000</v>
      </c>
      <c r="F29" s="23">
        <f t="shared" si="5"/>
        <v>0</v>
      </c>
      <c r="G29" s="23">
        <f t="shared" si="5"/>
        <v>20000</v>
      </c>
      <c r="H29" s="23">
        <f t="shared" si="5"/>
        <v>0</v>
      </c>
      <c r="I29" s="23">
        <f t="shared" si="5"/>
        <v>0</v>
      </c>
      <c r="J29" s="23">
        <f t="shared" si="5"/>
        <v>20000</v>
      </c>
      <c r="K29" s="96"/>
    </row>
    <row r="30" spans="1:11" ht="78.75">
      <c r="A30" s="97"/>
      <c r="B30" s="97">
        <v>60014</v>
      </c>
      <c r="C30" s="97">
        <v>2710</v>
      </c>
      <c r="D30" s="97" t="s">
        <v>39</v>
      </c>
      <c r="E30" s="31">
        <v>20000</v>
      </c>
      <c r="F30" s="31">
        <v>0</v>
      </c>
      <c r="G30" s="31">
        <f>E30+F30</f>
        <v>20000</v>
      </c>
      <c r="H30" s="31">
        <v>0</v>
      </c>
      <c r="I30" s="31">
        <v>0</v>
      </c>
      <c r="J30" s="31">
        <f>G30</f>
        <v>20000</v>
      </c>
      <c r="K30" s="98" t="s">
        <v>40</v>
      </c>
    </row>
    <row r="31" spans="1:11" ht="27">
      <c r="A31" s="10">
        <v>754</v>
      </c>
      <c r="B31" s="10"/>
      <c r="C31" s="10"/>
      <c r="D31" s="22" t="s">
        <v>41</v>
      </c>
      <c r="E31" s="23">
        <f>SUM(E32:E33)</f>
        <v>3135</v>
      </c>
      <c r="F31" s="23">
        <f>SUM(F32:F33)</f>
        <v>0</v>
      </c>
      <c r="G31" s="23">
        <f>SUM(G32:G33)</f>
        <v>3135</v>
      </c>
      <c r="H31" s="23">
        <f>SUM(H32:H33)</f>
        <v>0</v>
      </c>
      <c r="I31" s="23">
        <f>SUM(I32:I33)</f>
        <v>0</v>
      </c>
      <c r="J31" s="23">
        <f>SUM(J32:J33)</f>
        <v>3135</v>
      </c>
      <c r="K31" s="40"/>
    </row>
    <row r="32" spans="1:11" ht="52.5">
      <c r="A32" s="38"/>
      <c r="B32" s="26">
        <v>75411</v>
      </c>
      <c r="C32" s="26">
        <v>2300</v>
      </c>
      <c r="D32" s="22" t="s">
        <v>42</v>
      </c>
      <c r="E32" s="23">
        <v>1890</v>
      </c>
      <c r="F32" s="24">
        <v>0</v>
      </c>
      <c r="G32" s="24">
        <f>E32+F32</f>
        <v>1890</v>
      </c>
      <c r="H32" s="24">
        <v>0</v>
      </c>
      <c r="I32" s="23">
        <v>0</v>
      </c>
      <c r="J32" s="24">
        <v>1890</v>
      </c>
      <c r="K32" s="96" t="s">
        <v>43</v>
      </c>
    </row>
    <row r="33" spans="1:11" ht="90.75" customHeight="1">
      <c r="A33" s="26"/>
      <c r="B33" s="26">
        <v>75421</v>
      </c>
      <c r="C33" s="26">
        <v>2710</v>
      </c>
      <c r="D33" s="28" t="s">
        <v>44</v>
      </c>
      <c r="E33" s="23">
        <v>1245</v>
      </c>
      <c r="F33" s="24">
        <v>0</v>
      </c>
      <c r="G33" s="24">
        <f>E33+F33</f>
        <v>1245</v>
      </c>
      <c r="H33" s="24">
        <v>0</v>
      </c>
      <c r="I33" s="23">
        <v>0</v>
      </c>
      <c r="J33" s="24">
        <f>E33</f>
        <v>1245</v>
      </c>
      <c r="K33" s="96" t="s">
        <v>45</v>
      </c>
    </row>
    <row r="34" spans="1:11" s="103" customFormat="1" ht="15">
      <c r="A34" s="99">
        <v>801</v>
      </c>
      <c r="B34" s="100"/>
      <c r="C34" s="100"/>
      <c r="D34" s="101" t="s">
        <v>46</v>
      </c>
      <c r="E34" s="23">
        <f>SUM(E35:E39)</f>
        <v>180899</v>
      </c>
      <c r="F34" s="23">
        <f>SUM(F35:F39)</f>
        <v>904</v>
      </c>
      <c r="G34" s="23">
        <f>SUM(G35:G39)</f>
        <v>181803</v>
      </c>
      <c r="H34" s="23">
        <f>SUM(H35:H39)</f>
        <v>0</v>
      </c>
      <c r="I34" s="23">
        <f>SUM(I35:I39)</f>
        <v>0</v>
      </c>
      <c r="J34" s="23">
        <f>SUM(J35:J39)</f>
        <v>181803</v>
      </c>
      <c r="K34" s="102"/>
    </row>
    <row r="35" spans="1:11" ht="26.25">
      <c r="A35" s="18"/>
      <c r="B35" s="26">
        <v>80104</v>
      </c>
      <c r="C35" s="26">
        <v>2310</v>
      </c>
      <c r="D35" s="27" t="s">
        <v>47</v>
      </c>
      <c r="E35" s="23">
        <v>38554</v>
      </c>
      <c r="F35" s="24">
        <v>0</v>
      </c>
      <c r="G35" s="24">
        <f>E35+F35</f>
        <v>38554</v>
      </c>
      <c r="H35" s="24">
        <v>0</v>
      </c>
      <c r="I35" s="23">
        <v>0</v>
      </c>
      <c r="J35" s="25">
        <f>G35</f>
        <v>38554</v>
      </c>
      <c r="K35" s="40" t="s">
        <v>48</v>
      </c>
    </row>
    <row r="36" spans="1:11" ht="26.25">
      <c r="A36" s="18"/>
      <c r="B36" s="10">
        <v>80104</v>
      </c>
      <c r="C36" s="10">
        <v>2310</v>
      </c>
      <c r="D36" s="27" t="s">
        <v>47</v>
      </c>
      <c r="E36" s="23">
        <v>64508</v>
      </c>
      <c r="F36" s="24">
        <v>0</v>
      </c>
      <c r="G36" s="24">
        <f>E36+F36</f>
        <v>64508</v>
      </c>
      <c r="H36" s="24">
        <v>0</v>
      </c>
      <c r="I36" s="23">
        <v>0</v>
      </c>
      <c r="J36" s="25">
        <f>G36</f>
        <v>64508</v>
      </c>
      <c r="K36" s="40" t="s">
        <v>49</v>
      </c>
    </row>
    <row r="37" spans="1:11" ht="26.25">
      <c r="A37" s="38"/>
      <c r="B37" s="26">
        <v>80104</v>
      </c>
      <c r="C37" s="26">
        <v>2310</v>
      </c>
      <c r="D37" s="27" t="s">
        <v>47</v>
      </c>
      <c r="E37" s="23">
        <v>29918</v>
      </c>
      <c r="F37" s="24">
        <v>0</v>
      </c>
      <c r="G37" s="24">
        <f>E37+F37</f>
        <v>29918</v>
      </c>
      <c r="H37" s="24">
        <v>0</v>
      </c>
      <c r="I37" s="23">
        <v>0</v>
      </c>
      <c r="J37" s="25">
        <f>G37</f>
        <v>29918</v>
      </c>
      <c r="K37" s="40" t="s">
        <v>50</v>
      </c>
    </row>
    <row r="38" spans="1:11" ht="15">
      <c r="A38" s="18"/>
      <c r="B38" s="10">
        <v>80104</v>
      </c>
      <c r="C38" s="10">
        <v>2310</v>
      </c>
      <c r="D38" s="27" t="s">
        <v>47</v>
      </c>
      <c r="E38" s="23">
        <v>36093</v>
      </c>
      <c r="F38" s="24">
        <v>0</v>
      </c>
      <c r="G38" s="24">
        <f>E38+F38</f>
        <v>36093</v>
      </c>
      <c r="H38" s="24">
        <v>0</v>
      </c>
      <c r="I38" s="23">
        <v>0</v>
      </c>
      <c r="J38" s="25">
        <f>G38</f>
        <v>36093</v>
      </c>
      <c r="K38" s="40" t="s">
        <v>51</v>
      </c>
    </row>
    <row r="39" spans="1:11" ht="26.25">
      <c r="A39" s="26"/>
      <c r="B39" s="26">
        <v>80113</v>
      </c>
      <c r="C39" s="26">
        <v>2310</v>
      </c>
      <c r="D39" s="28" t="s">
        <v>53</v>
      </c>
      <c r="E39" s="31">
        <v>11826</v>
      </c>
      <c r="F39" s="31">
        <v>904</v>
      </c>
      <c r="G39" s="24">
        <f>E39+F39</f>
        <v>12730</v>
      </c>
      <c r="H39" s="31">
        <v>0</v>
      </c>
      <c r="I39" s="23">
        <v>0</v>
      </c>
      <c r="J39" s="25">
        <f>G39</f>
        <v>12730</v>
      </c>
      <c r="K39" s="41" t="s">
        <v>54</v>
      </c>
    </row>
    <row r="40" spans="1:11" s="5" customFormat="1" ht="15">
      <c r="A40" s="75" t="s">
        <v>24</v>
      </c>
      <c r="B40" s="75"/>
      <c r="C40" s="75"/>
      <c r="D40" s="104"/>
      <c r="E40" s="3">
        <f>E31+E34+E29</f>
        <v>204034</v>
      </c>
      <c r="F40" s="3">
        <f>F31+F34+F29</f>
        <v>904</v>
      </c>
      <c r="G40" s="3">
        <f>G31+G34+G29</f>
        <v>204938</v>
      </c>
      <c r="H40" s="3">
        <f>H31+H34+H29</f>
        <v>0</v>
      </c>
      <c r="I40" s="3">
        <f>I31+I34+I29</f>
        <v>0</v>
      </c>
      <c r="J40" s="3">
        <f>J31+J34+J29</f>
        <v>204938</v>
      </c>
      <c r="K40" s="105"/>
    </row>
    <row r="41" spans="1:11" s="5" customFormat="1" ht="15">
      <c r="A41" s="47" t="s">
        <v>55</v>
      </c>
      <c r="B41" s="47"/>
      <c r="C41" s="47"/>
      <c r="D41" s="47"/>
      <c r="E41" s="3">
        <f>E15+E27+E31+E34+E29</f>
        <v>4645903.74</v>
      </c>
      <c r="F41" s="3">
        <f>F15+F27+F31+F34+F29</f>
        <v>904</v>
      </c>
      <c r="G41" s="3">
        <f>G15+G27+G31+G34+G29</f>
        <v>4646807.74</v>
      </c>
      <c r="H41" s="3">
        <f>H15+H27+H31+H34+H29</f>
        <v>497321</v>
      </c>
      <c r="I41" s="3">
        <f>I15+I27+I31+I34+I29</f>
        <v>3585552</v>
      </c>
      <c r="J41" s="3">
        <f>J15+J27+J31+J34+J29</f>
        <v>563934.74</v>
      </c>
      <c r="K41" s="4"/>
    </row>
    <row r="42" spans="1:11" ht="15">
      <c r="A42" s="46" t="s">
        <v>56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5">
      <c r="A43" s="106" t="s">
        <v>57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5">
      <c r="A44" s="10">
        <v>750</v>
      </c>
      <c r="B44" s="10"/>
      <c r="C44" s="36"/>
      <c r="D44" s="73" t="s">
        <v>26</v>
      </c>
      <c r="E44" s="16">
        <f aca="true" t="shared" si="6" ref="E44:J44">E45+E46</f>
        <v>10000</v>
      </c>
      <c r="F44" s="16">
        <f t="shared" si="6"/>
        <v>0</v>
      </c>
      <c r="G44" s="16">
        <f t="shared" si="6"/>
        <v>10000</v>
      </c>
      <c r="H44" s="16">
        <f t="shared" si="6"/>
        <v>0</v>
      </c>
      <c r="I44" s="16">
        <f t="shared" si="6"/>
        <v>0</v>
      </c>
      <c r="J44" s="16">
        <f t="shared" si="6"/>
        <v>10000</v>
      </c>
      <c r="K44" s="83"/>
    </row>
    <row r="45" spans="1:11" ht="26.25">
      <c r="A45" s="107"/>
      <c r="B45" s="10">
        <v>75095</v>
      </c>
      <c r="C45" s="36">
        <v>2810</v>
      </c>
      <c r="D45" s="108" t="s">
        <v>21</v>
      </c>
      <c r="E45" s="16">
        <v>5000</v>
      </c>
      <c r="F45" s="16">
        <v>0</v>
      </c>
      <c r="G45" s="16">
        <f>E45+F45</f>
        <v>5000</v>
      </c>
      <c r="H45" s="16">
        <v>0</v>
      </c>
      <c r="I45" s="17">
        <v>0</v>
      </c>
      <c r="J45" s="16">
        <v>5000</v>
      </c>
      <c r="K45" s="39" t="s">
        <v>58</v>
      </c>
    </row>
    <row r="46" spans="1:11" ht="39">
      <c r="A46" s="109"/>
      <c r="B46" s="10">
        <v>75095</v>
      </c>
      <c r="C46" s="36">
        <v>2810</v>
      </c>
      <c r="D46" s="108" t="s">
        <v>21</v>
      </c>
      <c r="E46" s="16">
        <v>5000</v>
      </c>
      <c r="F46" s="16">
        <v>0</v>
      </c>
      <c r="G46" s="16">
        <f>E46+F46</f>
        <v>5000</v>
      </c>
      <c r="H46" s="16">
        <v>0</v>
      </c>
      <c r="I46" s="17">
        <v>0</v>
      </c>
      <c r="J46" s="16">
        <v>5000</v>
      </c>
      <c r="K46" s="39" t="s">
        <v>59</v>
      </c>
    </row>
    <row r="47" spans="1:11" ht="27">
      <c r="A47" s="10">
        <v>754</v>
      </c>
      <c r="B47" s="10"/>
      <c r="C47" s="68"/>
      <c r="D47" s="73" t="s">
        <v>41</v>
      </c>
      <c r="E47" s="16">
        <f aca="true" t="shared" si="7" ref="E47:J47">E48</f>
        <v>6800</v>
      </c>
      <c r="F47" s="16">
        <f t="shared" si="7"/>
        <v>0</v>
      </c>
      <c r="G47" s="16">
        <f t="shared" si="7"/>
        <v>6800</v>
      </c>
      <c r="H47" s="16">
        <f t="shared" si="7"/>
        <v>0</v>
      </c>
      <c r="I47" s="16">
        <f t="shared" si="7"/>
        <v>0</v>
      </c>
      <c r="J47" s="16">
        <f t="shared" si="7"/>
        <v>6800</v>
      </c>
      <c r="K47" s="39"/>
    </row>
    <row r="48" spans="1:11" ht="26.25">
      <c r="A48" s="110"/>
      <c r="B48" s="26">
        <v>75412</v>
      </c>
      <c r="C48" s="29">
        <v>2820</v>
      </c>
      <c r="D48" s="73" t="s">
        <v>60</v>
      </c>
      <c r="E48" s="16">
        <v>6800</v>
      </c>
      <c r="F48" s="16">
        <v>0</v>
      </c>
      <c r="G48" s="16">
        <f>E48+F48</f>
        <v>6800</v>
      </c>
      <c r="H48" s="16">
        <v>0</v>
      </c>
      <c r="I48" s="17">
        <v>0</v>
      </c>
      <c r="J48" s="16">
        <v>6800</v>
      </c>
      <c r="K48" s="39" t="s">
        <v>61</v>
      </c>
    </row>
    <row r="49" spans="1:11" ht="15">
      <c r="A49" s="26">
        <v>801</v>
      </c>
      <c r="B49" s="26"/>
      <c r="C49" s="26"/>
      <c r="D49" s="28" t="s">
        <v>62</v>
      </c>
      <c r="E49" s="23">
        <f>SUM(E50:E75)</f>
        <v>4589499.24</v>
      </c>
      <c r="F49" s="23">
        <f>SUM(F50:F74)</f>
        <v>594.04</v>
      </c>
      <c r="G49" s="23">
        <f>SUM(G50:G75)</f>
        <v>4590093.28</v>
      </c>
      <c r="H49" s="23">
        <f>SUM(H50:H73)</f>
        <v>0</v>
      </c>
      <c r="I49" s="23">
        <f>SUM(I50:I75)</f>
        <v>4544096</v>
      </c>
      <c r="J49" s="23">
        <f>SUM(J50:J75)</f>
        <v>45997.28</v>
      </c>
      <c r="K49" s="96"/>
    </row>
    <row r="50" spans="1:11" ht="66">
      <c r="A50" s="38"/>
      <c r="B50" s="26">
        <v>80101</v>
      </c>
      <c r="C50" s="26">
        <v>2540</v>
      </c>
      <c r="D50" s="28" t="s">
        <v>63</v>
      </c>
      <c r="E50" s="33">
        <v>212075</v>
      </c>
      <c r="F50" s="23">
        <v>0</v>
      </c>
      <c r="G50" s="23">
        <f aca="true" t="shared" si="8" ref="G50:G75">E50+F50</f>
        <v>212075</v>
      </c>
      <c r="H50" s="23">
        <v>0</v>
      </c>
      <c r="I50" s="23">
        <f aca="true" t="shared" si="9" ref="I50:I67">G50</f>
        <v>212075</v>
      </c>
      <c r="J50" s="24">
        <v>0</v>
      </c>
      <c r="K50" s="40" t="s">
        <v>64</v>
      </c>
    </row>
    <row r="51" spans="1:11" ht="52.5">
      <c r="A51" s="111"/>
      <c r="B51" s="35">
        <v>80101</v>
      </c>
      <c r="C51" s="26">
        <v>2590</v>
      </c>
      <c r="D51" s="28" t="s">
        <v>63</v>
      </c>
      <c r="E51" s="23">
        <v>606551</v>
      </c>
      <c r="F51" s="23">
        <v>0</v>
      </c>
      <c r="G51" s="23">
        <f t="shared" si="8"/>
        <v>606551</v>
      </c>
      <c r="H51" s="23">
        <v>0</v>
      </c>
      <c r="I51" s="23">
        <f t="shared" si="9"/>
        <v>606551</v>
      </c>
      <c r="J51" s="25">
        <v>0</v>
      </c>
      <c r="K51" s="40" t="s">
        <v>65</v>
      </c>
    </row>
    <row r="52" spans="1:11" ht="52.5">
      <c r="A52" s="38"/>
      <c r="B52" s="26">
        <v>80101</v>
      </c>
      <c r="C52" s="26">
        <v>2590</v>
      </c>
      <c r="D52" s="28" t="s">
        <v>63</v>
      </c>
      <c r="E52" s="23">
        <v>439421</v>
      </c>
      <c r="F52" s="23">
        <v>0</v>
      </c>
      <c r="G52" s="23">
        <f t="shared" si="8"/>
        <v>439421</v>
      </c>
      <c r="H52" s="23">
        <v>0</v>
      </c>
      <c r="I52" s="23">
        <f t="shared" si="9"/>
        <v>439421</v>
      </c>
      <c r="J52" s="24">
        <v>0</v>
      </c>
      <c r="K52" s="40" t="s">
        <v>66</v>
      </c>
    </row>
    <row r="53" spans="1:11" ht="66">
      <c r="A53" s="38"/>
      <c r="B53" s="26">
        <v>80101</v>
      </c>
      <c r="C53" s="26">
        <v>2590</v>
      </c>
      <c r="D53" s="28" t="s">
        <v>63</v>
      </c>
      <c r="E53" s="31">
        <v>737009</v>
      </c>
      <c r="F53" s="31">
        <v>0</v>
      </c>
      <c r="G53" s="23">
        <f t="shared" si="8"/>
        <v>737009</v>
      </c>
      <c r="H53" s="23">
        <v>0</v>
      </c>
      <c r="I53" s="23">
        <f t="shared" si="9"/>
        <v>737009</v>
      </c>
      <c r="J53" s="34">
        <v>0</v>
      </c>
      <c r="K53" s="41" t="s">
        <v>67</v>
      </c>
    </row>
    <row r="54" spans="1:11" ht="68.25" customHeight="1">
      <c r="A54" s="38"/>
      <c r="B54" s="26">
        <v>80101</v>
      </c>
      <c r="C54" s="26">
        <v>2590</v>
      </c>
      <c r="D54" s="28" t="s">
        <v>63</v>
      </c>
      <c r="E54" s="31">
        <v>410707</v>
      </c>
      <c r="F54" s="31">
        <v>0</v>
      </c>
      <c r="G54" s="23">
        <f t="shared" si="8"/>
        <v>410707</v>
      </c>
      <c r="H54" s="31">
        <v>0</v>
      </c>
      <c r="I54" s="23">
        <f t="shared" si="9"/>
        <v>410707</v>
      </c>
      <c r="J54" s="34">
        <v>0</v>
      </c>
      <c r="K54" s="41" t="s">
        <v>68</v>
      </c>
    </row>
    <row r="55" spans="1:11" ht="68.25" customHeight="1">
      <c r="A55" s="38"/>
      <c r="B55" s="26">
        <v>80101</v>
      </c>
      <c r="C55" s="26">
        <v>2810</v>
      </c>
      <c r="D55" s="28" t="s">
        <v>63</v>
      </c>
      <c r="E55" s="31">
        <v>9549.03</v>
      </c>
      <c r="F55" s="31">
        <v>0</v>
      </c>
      <c r="G55" s="23">
        <f t="shared" si="8"/>
        <v>9549.03</v>
      </c>
      <c r="H55" s="31">
        <v>0</v>
      </c>
      <c r="I55" s="23">
        <v>0</v>
      </c>
      <c r="J55" s="112">
        <f>G55</f>
        <v>9549.03</v>
      </c>
      <c r="K55" s="113" t="s">
        <v>69</v>
      </c>
    </row>
    <row r="56" spans="1:11" ht="68.25" customHeight="1">
      <c r="A56" s="38"/>
      <c r="B56" s="26">
        <v>80101</v>
      </c>
      <c r="C56" s="26">
        <v>2820</v>
      </c>
      <c r="D56" s="28" t="s">
        <v>63</v>
      </c>
      <c r="E56" s="31">
        <v>10638.06</v>
      </c>
      <c r="F56" s="31">
        <v>594.04</v>
      </c>
      <c r="G56" s="23">
        <f t="shared" si="8"/>
        <v>11232.099999999999</v>
      </c>
      <c r="H56" s="31">
        <v>0</v>
      </c>
      <c r="I56" s="30">
        <v>0</v>
      </c>
      <c r="J56" s="112">
        <f>G56</f>
        <v>11232.099999999999</v>
      </c>
      <c r="K56" s="40" t="s">
        <v>70</v>
      </c>
    </row>
    <row r="57" spans="1:11" ht="87" customHeight="1">
      <c r="A57" s="38"/>
      <c r="B57" s="26">
        <v>80101</v>
      </c>
      <c r="C57" s="26">
        <v>2820</v>
      </c>
      <c r="D57" s="28" t="s">
        <v>63</v>
      </c>
      <c r="E57" s="31">
        <v>6192.74</v>
      </c>
      <c r="F57" s="31">
        <v>0</v>
      </c>
      <c r="G57" s="23">
        <f t="shared" si="8"/>
        <v>6192.74</v>
      </c>
      <c r="H57" s="31">
        <v>0</v>
      </c>
      <c r="I57" s="30">
        <v>0</v>
      </c>
      <c r="J57" s="112">
        <f>G57</f>
        <v>6192.74</v>
      </c>
      <c r="K57" s="40" t="s">
        <v>71</v>
      </c>
    </row>
    <row r="58" spans="1:11" ht="84.75" customHeight="1">
      <c r="A58" s="38"/>
      <c r="B58" s="26">
        <v>80101</v>
      </c>
      <c r="C58" s="26">
        <v>2820</v>
      </c>
      <c r="D58" s="28" t="s">
        <v>63</v>
      </c>
      <c r="E58" s="31">
        <v>5281.93</v>
      </c>
      <c r="F58" s="31">
        <v>0</v>
      </c>
      <c r="G58" s="23">
        <f t="shared" si="8"/>
        <v>5281.93</v>
      </c>
      <c r="H58" s="31">
        <v>0</v>
      </c>
      <c r="I58" s="30">
        <v>0</v>
      </c>
      <c r="J58" s="112">
        <f>G58</f>
        <v>5281.93</v>
      </c>
      <c r="K58" s="40" t="s">
        <v>72</v>
      </c>
    </row>
    <row r="59" spans="1:11" ht="82.5" customHeight="1">
      <c r="A59" s="38"/>
      <c r="B59" s="26">
        <v>80101</v>
      </c>
      <c r="C59" s="26">
        <v>2820</v>
      </c>
      <c r="D59" s="28" t="s">
        <v>63</v>
      </c>
      <c r="E59" s="31">
        <v>7078.9</v>
      </c>
      <c r="F59" s="31">
        <v>0</v>
      </c>
      <c r="G59" s="23">
        <f t="shared" si="8"/>
        <v>7078.9</v>
      </c>
      <c r="H59" s="31">
        <v>0</v>
      </c>
      <c r="I59" s="30">
        <v>0</v>
      </c>
      <c r="J59" s="23">
        <f>G59</f>
        <v>7078.9</v>
      </c>
      <c r="K59" s="40" t="s">
        <v>73</v>
      </c>
    </row>
    <row r="60" spans="1:11" ht="66">
      <c r="A60" s="38"/>
      <c r="B60" s="26">
        <v>80103</v>
      </c>
      <c r="C60" s="26">
        <v>2540</v>
      </c>
      <c r="D60" s="28" t="s">
        <v>74</v>
      </c>
      <c r="E60" s="31">
        <v>44175</v>
      </c>
      <c r="F60" s="31">
        <v>0</v>
      </c>
      <c r="G60" s="23">
        <f t="shared" si="8"/>
        <v>44175</v>
      </c>
      <c r="H60" s="23">
        <v>0</v>
      </c>
      <c r="I60" s="23">
        <f t="shared" si="9"/>
        <v>44175</v>
      </c>
      <c r="J60" s="114">
        <v>0</v>
      </c>
      <c r="K60" s="113" t="s">
        <v>75</v>
      </c>
    </row>
    <row r="61" spans="1:11" ht="39">
      <c r="A61" s="38"/>
      <c r="B61" s="26">
        <v>80103</v>
      </c>
      <c r="C61" s="26">
        <v>2590</v>
      </c>
      <c r="D61" s="28" t="s">
        <v>74</v>
      </c>
      <c r="E61" s="31">
        <v>129580</v>
      </c>
      <c r="F61" s="31">
        <v>0</v>
      </c>
      <c r="G61" s="23">
        <f t="shared" si="8"/>
        <v>129580</v>
      </c>
      <c r="H61" s="31">
        <v>0</v>
      </c>
      <c r="I61" s="23">
        <f t="shared" si="9"/>
        <v>129580</v>
      </c>
      <c r="J61" s="31">
        <v>0</v>
      </c>
      <c r="K61" s="113" t="s">
        <v>76</v>
      </c>
    </row>
    <row r="62" spans="1:11" ht="66">
      <c r="A62" s="38"/>
      <c r="B62" s="26">
        <v>80103</v>
      </c>
      <c r="C62" s="35">
        <v>2590</v>
      </c>
      <c r="D62" s="28" t="s">
        <v>74</v>
      </c>
      <c r="E62" s="23">
        <v>96596</v>
      </c>
      <c r="F62" s="23">
        <v>0</v>
      </c>
      <c r="G62" s="23">
        <f t="shared" si="8"/>
        <v>96596</v>
      </c>
      <c r="H62" s="23">
        <v>0</v>
      </c>
      <c r="I62" s="23">
        <f t="shared" si="9"/>
        <v>96596</v>
      </c>
      <c r="J62" s="25">
        <v>0</v>
      </c>
      <c r="K62" s="40" t="s">
        <v>77</v>
      </c>
    </row>
    <row r="63" spans="1:11" ht="57.75" customHeight="1">
      <c r="A63" s="38"/>
      <c r="B63" s="26">
        <v>80103</v>
      </c>
      <c r="C63" s="29">
        <v>2590</v>
      </c>
      <c r="D63" s="28" t="s">
        <v>74</v>
      </c>
      <c r="E63" s="33">
        <v>65968</v>
      </c>
      <c r="F63" s="23">
        <v>0</v>
      </c>
      <c r="G63" s="23">
        <f t="shared" si="8"/>
        <v>65968</v>
      </c>
      <c r="H63" s="23">
        <v>0</v>
      </c>
      <c r="I63" s="23">
        <f t="shared" si="9"/>
        <v>65968</v>
      </c>
      <c r="J63" s="30">
        <v>0</v>
      </c>
      <c r="K63" s="40" t="s">
        <v>78</v>
      </c>
    </row>
    <row r="64" spans="1:11" ht="71.25" customHeight="1">
      <c r="A64" s="38"/>
      <c r="B64" s="26">
        <v>80103</v>
      </c>
      <c r="C64" s="29">
        <v>2590</v>
      </c>
      <c r="D64" s="28" t="s">
        <v>74</v>
      </c>
      <c r="E64" s="23">
        <v>134881</v>
      </c>
      <c r="F64" s="23">
        <v>0</v>
      </c>
      <c r="G64" s="23">
        <f t="shared" si="8"/>
        <v>134881</v>
      </c>
      <c r="H64" s="23">
        <v>0</v>
      </c>
      <c r="I64" s="23">
        <f t="shared" si="9"/>
        <v>134881</v>
      </c>
      <c r="J64" s="30">
        <v>0</v>
      </c>
      <c r="K64" s="40" t="s">
        <v>79</v>
      </c>
    </row>
    <row r="65" spans="1:11" ht="52.5">
      <c r="A65" s="38"/>
      <c r="B65" s="26">
        <v>80104</v>
      </c>
      <c r="C65" s="29">
        <v>2540</v>
      </c>
      <c r="D65" s="28" t="s">
        <v>47</v>
      </c>
      <c r="E65" s="23">
        <v>145517</v>
      </c>
      <c r="F65" s="23">
        <v>0</v>
      </c>
      <c r="G65" s="23">
        <f t="shared" si="8"/>
        <v>145517</v>
      </c>
      <c r="H65" s="23">
        <v>0</v>
      </c>
      <c r="I65" s="23">
        <f t="shared" si="9"/>
        <v>145517</v>
      </c>
      <c r="J65" s="30">
        <v>0</v>
      </c>
      <c r="K65" s="40" t="s">
        <v>80</v>
      </c>
    </row>
    <row r="66" spans="1:11" ht="81" customHeight="1">
      <c r="A66" s="38"/>
      <c r="B66" s="26">
        <v>80106</v>
      </c>
      <c r="C66" s="29">
        <v>2540</v>
      </c>
      <c r="D66" s="28" t="s">
        <v>81</v>
      </c>
      <c r="E66" s="31">
        <v>49879</v>
      </c>
      <c r="F66" s="31">
        <v>0</v>
      </c>
      <c r="G66" s="23">
        <f t="shared" si="8"/>
        <v>49879</v>
      </c>
      <c r="H66" s="31">
        <v>0</v>
      </c>
      <c r="I66" s="23">
        <f t="shared" si="9"/>
        <v>49879</v>
      </c>
      <c r="J66" s="32">
        <v>0</v>
      </c>
      <c r="K66" s="41" t="s">
        <v>82</v>
      </c>
    </row>
    <row r="67" spans="1:11" ht="87" customHeight="1">
      <c r="A67" s="38"/>
      <c r="B67" s="10">
        <v>80106</v>
      </c>
      <c r="C67" s="36">
        <v>2540</v>
      </c>
      <c r="D67" s="28" t="s">
        <v>81</v>
      </c>
      <c r="E67" s="23">
        <v>35169</v>
      </c>
      <c r="F67" s="23">
        <v>0</v>
      </c>
      <c r="G67" s="23">
        <f t="shared" si="8"/>
        <v>35169</v>
      </c>
      <c r="H67" s="23">
        <v>0</v>
      </c>
      <c r="I67" s="23">
        <f t="shared" si="9"/>
        <v>35169</v>
      </c>
      <c r="J67" s="30">
        <v>0</v>
      </c>
      <c r="K67" s="40" t="s">
        <v>83</v>
      </c>
    </row>
    <row r="68" spans="1:11" ht="87" customHeight="1">
      <c r="A68" s="38"/>
      <c r="B68" s="26">
        <v>80106</v>
      </c>
      <c r="C68" s="35">
        <v>2540</v>
      </c>
      <c r="D68" s="28" t="s">
        <v>81</v>
      </c>
      <c r="E68" s="31">
        <v>30434</v>
      </c>
      <c r="F68" s="31">
        <v>0</v>
      </c>
      <c r="G68" s="23">
        <f t="shared" si="8"/>
        <v>30434</v>
      </c>
      <c r="H68" s="23">
        <v>0</v>
      </c>
      <c r="I68" s="23">
        <f>G68</f>
        <v>30434</v>
      </c>
      <c r="J68" s="32">
        <v>0</v>
      </c>
      <c r="K68" s="41" t="s">
        <v>84</v>
      </c>
    </row>
    <row r="69" spans="1:11" ht="52.5">
      <c r="A69" s="38"/>
      <c r="B69" s="26">
        <v>80110</v>
      </c>
      <c r="C69" s="29">
        <v>2540</v>
      </c>
      <c r="D69" s="28" t="s">
        <v>52</v>
      </c>
      <c r="E69" s="31">
        <v>76864</v>
      </c>
      <c r="F69" s="33">
        <v>0</v>
      </c>
      <c r="G69" s="23">
        <f t="shared" si="8"/>
        <v>76864</v>
      </c>
      <c r="H69" s="24">
        <v>0</v>
      </c>
      <c r="I69" s="23">
        <f>G69</f>
        <v>76864</v>
      </c>
      <c r="J69" s="34">
        <v>0</v>
      </c>
      <c r="K69" s="41" t="s">
        <v>85</v>
      </c>
    </row>
    <row r="70" spans="1:11" ht="78.75">
      <c r="A70" s="38"/>
      <c r="B70" s="26">
        <v>80110</v>
      </c>
      <c r="C70" s="29">
        <v>2820</v>
      </c>
      <c r="D70" s="28" t="s">
        <v>52</v>
      </c>
      <c r="E70" s="31">
        <v>2202.91</v>
      </c>
      <c r="F70" s="33">
        <v>0</v>
      </c>
      <c r="G70" s="23">
        <f t="shared" si="8"/>
        <v>2202.91</v>
      </c>
      <c r="H70" s="24">
        <v>0</v>
      </c>
      <c r="I70" s="23">
        <v>0</v>
      </c>
      <c r="J70" s="34">
        <f>G70</f>
        <v>2202.91</v>
      </c>
      <c r="K70" s="41" t="s">
        <v>72</v>
      </c>
    </row>
    <row r="71" spans="1:11" ht="119.25" customHeight="1">
      <c r="A71" s="38"/>
      <c r="B71" s="26">
        <v>80149</v>
      </c>
      <c r="C71" s="35">
        <v>2590</v>
      </c>
      <c r="D71" s="28" t="s">
        <v>86</v>
      </c>
      <c r="E71" s="31">
        <v>149866</v>
      </c>
      <c r="F71" s="33">
        <v>0</v>
      </c>
      <c r="G71" s="23">
        <f t="shared" si="8"/>
        <v>149866</v>
      </c>
      <c r="H71" s="24">
        <v>0</v>
      </c>
      <c r="I71" s="23">
        <f>G71</f>
        <v>149866</v>
      </c>
      <c r="J71" s="34">
        <v>0</v>
      </c>
      <c r="K71" s="40" t="s">
        <v>65</v>
      </c>
    </row>
    <row r="72" spans="1:11" ht="165" customHeight="1">
      <c r="A72" s="38"/>
      <c r="B72" s="26">
        <v>80150</v>
      </c>
      <c r="C72" s="29">
        <v>2590</v>
      </c>
      <c r="D72" s="28" t="s">
        <v>87</v>
      </c>
      <c r="E72" s="31">
        <v>1088379</v>
      </c>
      <c r="F72" s="33">
        <v>0</v>
      </c>
      <c r="G72" s="23">
        <f t="shared" si="8"/>
        <v>1088379</v>
      </c>
      <c r="H72" s="24">
        <v>0</v>
      </c>
      <c r="I72" s="23">
        <f>G72</f>
        <v>1088379</v>
      </c>
      <c r="J72" s="34">
        <v>0</v>
      </c>
      <c r="K72" s="40" t="s">
        <v>65</v>
      </c>
    </row>
    <row r="73" spans="1:15" ht="164.25" customHeight="1">
      <c r="A73" s="38"/>
      <c r="B73" s="26">
        <v>80150</v>
      </c>
      <c r="C73" s="35">
        <v>2590</v>
      </c>
      <c r="D73" s="28" t="s">
        <v>87</v>
      </c>
      <c r="E73" s="31">
        <v>74205</v>
      </c>
      <c r="F73" s="33">
        <v>0</v>
      </c>
      <c r="G73" s="23">
        <f t="shared" si="8"/>
        <v>74205</v>
      </c>
      <c r="H73" s="24">
        <v>0</v>
      </c>
      <c r="I73" s="23">
        <f>G73</f>
        <v>74205</v>
      </c>
      <c r="J73" s="34">
        <v>0</v>
      </c>
      <c r="K73" s="40" t="s">
        <v>66</v>
      </c>
      <c r="O73" s="2"/>
    </row>
    <row r="74" spans="1:15" ht="168" customHeight="1">
      <c r="A74" s="38"/>
      <c r="B74" s="26">
        <v>80150</v>
      </c>
      <c r="C74" s="29">
        <v>2590</v>
      </c>
      <c r="D74" s="28" t="s">
        <v>87</v>
      </c>
      <c r="E74" s="31">
        <v>16820</v>
      </c>
      <c r="F74" s="33">
        <v>0</v>
      </c>
      <c r="G74" s="23">
        <f t="shared" si="8"/>
        <v>16820</v>
      </c>
      <c r="H74" s="24">
        <v>0</v>
      </c>
      <c r="I74" s="23">
        <f>G74</f>
        <v>16820</v>
      </c>
      <c r="J74" s="34">
        <v>0</v>
      </c>
      <c r="K74" s="40" t="s">
        <v>88</v>
      </c>
      <c r="O74" s="2"/>
    </row>
    <row r="75" spans="1:15" ht="157.5" customHeight="1">
      <c r="A75" s="38"/>
      <c r="B75" s="26">
        <v>80150</v>
      </c>
      <c r="C75" s="29">
        <v>2810</v>
      </c>
      <c r="D75" s="28" t="s">
        <v>87</v>
      </c>
      <c r="E75" s="31">
        <v>4459.67</v>
      </c>
      <c r="F75" s="33">
        <v>0</v>
      </c>
      <c r="G75" s="23">
        <f t="shared" si="8"/>
        <v>4459.67</v>
      </c>
      <c r="H75" s="24">
        <v>0</v>
      </c>
      <c r="I75" s="23">
        <v>0</v>
      </c>
      <c r="J75" s="34">
        <f>G75</f>
        <v>4459.67</v>
      </c>
      <c r="K75" s="40" t="s">
        <v>69</v>
      </c>
      <c r="O75" s="6"/>
    </row>
    <row r="76" spans="1:11" ht="27" customHeight="1">
      <c r="A76" s="10">
        <v>851</v>
      </c>
      <c r="B76" s="10"/>
      <c r="C76" s="36"/>
      <c r="D76" s="108" t="s">
        <v>16</v>
      </c>
      <c r="E76" s="16">
        <f>SUM(E77:E79)</f>
        <v>69000</v>
      </c>
      <c r="F76" s="16">
        <f>SUM(F77:F79)</f>
        <v>0</v>
      </c>
      <c r="G76" s="16">
        <f>SUM(G77:G79)</f>
        <v>69000</v>
      </c>
      <c r="H76" s="16">
        <f>SUM(H77:H79)</f>
        <v>0</v>
      </c>
      <c r="I76" s="16">
        <f>SUM(I77:I79)</f>
        <v>0</v>
      </c>
      <c r="J76" s="16">
        <f>SUM(J77:J79)</f>
        <v>69000</v>
      </c>
      <c r="K76" s="115"/>
    </row>
    <row r="77" spans="1:11" ht="52.5">
      <c r="A77" s="38"/>
      <c r="B77" s="10">
        <v>85149</v>
      </c>
      <c r="C77" s="26">
        <v>2360</v>
      </c>
      <c r="D77" s="73" t="s">
        <v>89</v>
      </c>
      <c r="E77" s="116">
        <v>15000</v>
      </c>
      <c r="F77" s="116">
        <v>0</v>
      </c>
      <c r="G77" s="12">
        <f>E77+F77</f>
        <v>15000</v>
      </c>
      <c r="H77" s="116">
        <v>0</v>
      </c>
      <c r="I77" s="117">
        <v>0</v>
      </c>
      <c r="J77" s="16">
        <v>15000</v>
      </c>
      <c r="K77" s="39" t="s">
        <v>90</v>
      </c>
    </row>
    <row r="78" spans="1:11" ht="52.5">
      <c r="A78" s="38"/>
      <c r="B78" s="10">
        <v>85149</v>
      </c>
      <c r="C78" s="26">
        <v>2360</v>
      </c>
      <c r="D78" s="73" t="s">
        <v>89</v>
      </c>
      <c r="E78" s="116">
        <v>46000</v>
      </c>
      <c r="F78" s="116">
        <v>0</v>
      </c>
      <c r="G78" s="12">
        <f>E78+F78</f>
        <v>46000</v>
      </c>
      <c r="H78" s="116">
        <v>0</v>
      </c>
      <c r="I78" s="117">
        <v>0</v>
      </c>
      <c r="J78" s="16">
        <f>G78</f>
        <v>46000</v>
      </c>
      <c r="K78" s="40" t="s">
        <v>91</v>
      </c>
    </row>
    <row r="79" spans="1:17" ht="26.25">
      <c r="A79" s="26"/>
      <c r="B79" s="38">
        <v>85154</v>
      </c>
      <c r="C79" s="38">
        <v>2820</v>
      </c>
      <c r="D79" s="118" t="s">
        <v>17</v>
      </c>
      <c r="E79" s="119">
        <v>8000</v>
      </c>
      <c r="F79" s="119">
        <v>0</v>
      </c>
      <c r="G79" s="12">
        <f>E79+F79</f>
        <v>8000</v>
      </c>
      <c r="H79" s="119"/>
      <c r="I79" s="119">
        <v>0</v>
      </c>
      <c r="J79" s="120">
        <v>8000</v>
      </c>
      <c r="K79" s="113" t="s">
        <v>92</v>
      </c>
      <c r="P79" s="1">
        <v>7245</v>
      </c>
      <c r="Q79" s="1" t="e">
        <f>#REF!+#REF!+P79</f>
        <v>#REF!</v>
      </c>
    </row>
    <row r="80" spans="1:11" ht="22.5" customHeight="1">
      <c r="A80" s="10">
        <v>852</v>
      </c>
      <c r="B80" s="10"/>
      <c r="C80" s="36"/>
      <c r="D80" s="108" t="s">
        <v>20</v>
      </c>
      <c r="E80" s="16">
        <f aca="true" t="shared" si="10" ref="E80:J80">E81</f>
        <v>15000</v>
      </c>
      <c r="F80" s="16">
        <f t="shared" si="10"/>
        <v>0</v>
      </c>
      <c r="G80" s="16">
        <f t="shared" si="10"/>
        <v>15000</v>
      </c>
      <c r="H80" s="16">
        <f t="shared" si="10"/>
        <v>0</v>
      </c>
      <c r="I80" s="16">
        <f t="shared" si="10"/>
        <v>0</v>
      </c>
      <c r="J80" s="16">
        <f t="shared" si="10"/>
        <v>15000</v>
      </c>
      <c r="K80" s="121"/>
    </row>
    <row r="81" spans="1:11" ht="66">
      <c r="A81" s="10"/>
      <c r="B81" s="10">
        <v>85295</v>
      </c>
      <c r="C81" s="36">
        <v>2820</v>
      </c>
      <c r="D81" s="22" t="s">
        <v>23</v>
      </c>
      <c r="E81" s="16">
        <v>15000</v>
      </c>
      <c r="F81" s="16">
        <v>0</v>
      </c>
      <c r="G81" s="16">
        <f>E81+F81</f>
        <v>15000</v>
      </c>
      <c r="H81" s="16">
        <v>0</v>
      </c>
      <c r="I81" s="16">
        <v>0</v>
      </c>
      <c r="J81" s="37">
        <v>15000</v>
      </c>
      <c r="K81" s="42" t="s">
        <v>93</v>
      </c>
    </row>
    <row r="82" spans="1:11" ht="27">
      <c r="A82" s="26">
        <v>854</v>
      </c>
      <c r="B82" s="26"/>
      <c r="C82" s="29"/>
      <c r="D82" s="28" t="s">
        <v>94</v>
      </c>
      <c r="E82" s="16">
        <f aca="true" t="shared" si="11" ref="E82:J82">E83</f>
        <v>40327</v>
      </c>
      <c r="F82" s="16">
        <f t="shared" si="11"/>
        <v>0</v>
      </c>
      <c r="G82" s="16">
        <f t="shared" si="11"/>
        <v>40327</v>
      </c>
      <c r="H82" s="16">
        <f t="shared" si="11"/>
        <v>0</v>
      </c>
      <c r="I82" s="16">
        <f t="shared" si="11"/>
        <v>40327</v>
      </c>
      <c r="J82" s="16">
        <f t="shared" si="11"/>
        <v>0</v>
      </c>
      <c r="K82" s="42"/>
    </row>
    <row r="83" spans="1:11" ht="78.75">
      <c r="A83" s="10"/>
      <c r="B83" s="10">
        <v>85404</v>
      </c>
      <c r="C83" s="36">
        <v>2590</v>
      </c>
      <c r="D83" s="22" t="s">
        <v>95</v>
      </c>
      <c r="E83" s="16">
        <v>40327</v>
      </c>
      <c r="F83" s="16">
        <v>0</v>
      </c>
      <c r="G83" s="16">
        <f>E83+F83</f>
        <v>40327</v>
      </c>
      <c r="H83" s="16">
        <v>0</v>
      </c>
      <c r="I83" s="16">
        <f>G83</f>
        <v>40327</v>
      </c>
      <c r="J83" s="37">
        <v>0</v>
      </c>
      <c r="K83" s="42" t="s">
        <v>96</v>
      </c>
    </row>
    <row r="84" spans="1:11" ht="27">
      <c r="A84" s="26">
        <v>921</v>
      </c>
      <c r="B84" s="26"/>
      <c r="C84" s="26"/>
      <c r="D84" s="28" t="s">
        <v>29</v>
      </c>
      <c r="E84" s="23">
        <f aca="true" t="shared" si="12" ref="E84:J84">E85+E86</f>
        <v>354650</v>
      </c>
      <c r="F84" s="23">
        <f t="shared" si="12"/>
        <v>0</v>
      </c>
      <c r="G84" s="23">
        <f t="shared" si="12"/>
        <v>354650</v>
      </c>
      <c r="H84" s="23">
        <f t="shared" si="12"/>
        <v>0</v>
      </c>
      <c r="I84" s="23">
        <f t="shared" si="12"/>
        <v>0</v>
      </c>
      <c r="J84" s="23">
        <f t="shared" si="12"/>
        <v>354650</v>
      </c>
      <c r="K84" s="40"/>
    </row>
    <row r="85" spans="1:11" ht="52.5">
      <c r="A85" s="38"/>
      <c r="B85" s="26">
        <v>92120</v>
      </c>
      <c r="C85" s="10">
        <v>2720</v>
      </c>
      <c r="D85" s="22" t="s">
        <v>97</v>
      </c>
      <c r="E85" s="23">
        <v>340000</v>
      </c>
      <c r="F85" s="23">
        <v>0</v>
      </c>
      <c r="G85" s="23">
        <f>E85+F85</f>
        <v>340000</v>
      </c>
      <c r="H85" s="31">
        <v>0</v>
      </c>
      <c r="I85" s="23">
        <v>0</v>
      </c>
      <c r="J85" s="32">
        <f>G85</f>
        <v>340000</v>
      </c>
      <c r="K85" s="41" t="s">
        <v>98</v>
      </c>
    </row>
    <row r="86" spans="1:11" ht="66">
      <c r="A86" s="38"/>
      <c r="B86" s="122">
        <v>92105</v>
      </c>
      <c r="C86" s="122">
        <v>2820</v>
      </c>
      <c r="D86" s="123" t="s">
        <v>30</v>
      </c>
      <c r="E86" s="124">
        <v>14650</v>
      </c>
      <c r="F86" s="124">
        <v>0</v>
      </c>
      <c r="G86" s="124">
        <v>14650</v>
      </c>
      <c r="H86" s="124">
        <v>0</v>
      </c>
      <c r="I86" s="124">
        <v>0</v>
      </c>
      <c r="J86" s="125">
        <v>14650</v>
      </c>
      <c r="K86" s="126" t="s">
        <v>99</v>
      </c>
    </row>
    <row r="87" spans="1:11" ht="15">
      <c r="A87" s="10">
        <v>926</v>
      </c>
      <c r="B87" s="26"/>
      <c r="C87" s="26"/>
      <c r="D87" s="28" t="s">
        <v>100</v>
      </c>
      <c r="E87" s="31">
        <f>E88</f>
        <v>218500</v>
      </c>
      <c r="F87" s="31">
        <f>F88</f>
        <v>0</v>
      </c>
      <c r="G87" s="31">
        <f>G88</f>
        <v>218500</v>
      </c>
      <c r="H87" s="31">
        <f>H88</f>
        <v>0</v>
      </c>
      <c r="I87" s="31">
        <f>I88</f>
        <v>0</v>
      </c>
      <c r="J87" s="31">
        <f>J88</f>
        <v>218500</v>
      </c>
      <c r="K87" s="41"/>
    </row>
    <row r="88" spans="1:11" ht="78.75">
      <c r="A88" s="38"/>
      <c r="B88" s="26">
        <v>92605</v>
      </c>
      <c r="C88" s="26">
        <v>2360</v>
      </c>
      <c r="D88" s="28" t="s">
        <v>101</v>
      </c>
      <c r="E88" s="23">
        <v>218500</v>
      </c>
      <c r="F88" s="23">
        <v>0</v>
      </c>
      <c r="G88" s="23">
        <f>E88+F88</f>
        <v>218500</v>
      </c>
      <c r="H88" s="23">
        <v>0</v>
      </c>
      <c r="I88" s="23">
        <v>0</v>
      </c>
      <c r="J88" s="23">
        <f>G88</f>
        <v>218500</v>
      </c>
      <c r="K88" s="41" t="s">
        <v>102</v>
      </c>
    </row>
    <row r="89" spans="1:11" s="129" customFormat="1" ht="13.5">
      <c r="A89" s="75" t="s">
        <v>24</v>
      </c>
      <c r="B89" s="75"/>
      <c r="C89" s="75"/>
      <c r="D89" s="127"/>
      <c r="E89" s="3">
        <f>E44+E49+E76+E80+E82+E84+E87+E47</f>
        <v>5303776.24</v>
      </c>
      <c r="F89" s="3">
        <f>F44+F49+F76+F80+F82+F84+F87+F47</f>
        <v>594.04</v>
      </c>
      <c r="G89" s="3">
        <f>G44+G49+G76+G80+G82+G84+G87+G47</f>
        <v>5304370.28</v>
      </c>
      <c r="H89" s="3">
        <f>H44+H49+H76+H80+H82+H84+H87+H47</f>
        <v>0</v>
      </c>
      <c r="I89" s="3">
        <f>I44+I49+I76+I80+I82+I84+I87+I47</f>
        <v>4584423</v>
      </c>
      <c r="J89" s="3">
        <f>J44+J49+J76+J80+J82+J84+J87+J47</f>
        <v>719947.28</v>
      </c>
      <c r="K89" s="128"/>
    </row>
    <row r="90" spans="1:11" s="129" customFormat="1" ht="15" customHeight="1">
      <c r="A90" s="106" t="s">
        <v>103</v>
      </c>
      <c r="B90" s="106"/>
      <c r="C90" s="106"/>
      <c r="D90" s="106"/>
      <c r="E90" s="7">
        <f aca="true" t="shared" si="13" ref="E90:J90">E89</f>
        <v>5303776.24</v>
      </c>
      <c r="F90" s="7">
        <f t="shared" si="13"/>
        <v>594.04</v>
      </c>
      <c r="G90" s="7">
        <f t="shared" si="13"/>
        <v>5304370.28</v>
      </c>
      <c r="H90" s="7">
        <f t="shared" si="13"/>
        <v>0</v>
      </c>
      <c r="I90" s="7">
        <f t="shared" si="13"/>
        <v>4584423</v>
      </c>
      <c r="J90" s="7">
        <f t="shared" si="13"/>
        <v>719947.28</v>
      </c>
      <c r="K90" s="130"/>
    </row>
    <row r="91" spans="1:12" s="129" customFormat="1" ht="23.25" customHeight="1">
      <c r="A91" s="46" t="s">
        <v>104</v>
      </c>
      <c r="B91" s="46"/>
      <c r="C91" s="46"/>
      <c r="D91" s="46"/>
      <c r="E91" s="7">
        <f>E41+E90</f>
        <v>9949679.98</v>
      </c>
      <c r="F91" s="7">
        <f>F41+F90</f>
        <v>1498.04</v>
      </c>
      <c r="G91" s="7">
        <f>G41+G90</f>
        <v>9951178.02</v>
      </c>
      <c r="H91" s="7">
        <f>H41+H90</f>
        <v>497321</v>
      </c>
      <c r="I91" s="7">
        <f>I41+I90</f>
        <v>8169975</v>
      </c>
      <c r="J91" s="7">
        <f>J41+J90</f>
        <v>1283882.02</v>
      </c>
      <c r="K91" s="8"/>
      <c r="L91" s="131"/>
    </row>
    <row r="92" spans="1:10" ht="15">
      <c r="A92" s="132"/>
      <c r="B92" s="132"/>
      <c r="C92" s="132"/>
      <c r="D92" s="133"/>
      <c r="E92" s="134"/>
      <c r="F92" s="134"/>
      <c r="G92" s="134"/>
      <c r="H92" s="134"/>
      <c r="I92" s="134"/>
      <c r="J92" s="134"/>
    </row>
    <row r="93" spans="1:10" ht="15">
      <c r="A93" s="132"/>
      <c r="B93" s="132"/>
      <c r="C93" s="132"/>
      <c r="D93" s="133"/>
      <c r="E93" s="134"/>
      <c r="F93" s="134"/>
      <c r="G93" s="134"/>
      <c r="H93" s="134">
        <f>G91-H91-I91-J91</f>
        <v>0</v>
      </c>
      <c r="I93" s="134"/>
      <c r="J93" s="134"/>
    </row>
    <row r="95" spans="5:7" ht="15">
      <c r="E95" s="52">
        <v>9949679.98</v>
      </c>
      <c r="G95" s="135">
        <v>9951178.02</v>
      </c>
    </row>
    <row r="96" spans="5:7" ht="15">
      <c r="E96" s="52">
        <f>E91-E95</f>
        <v>0</v>
      </c>
      <c r="G96" s="52">
        <f>G95-G91</f>
        <v>0</v>
      </c>
    </row>
    <row r="97" ht="15">
      <c r="E97" s="52">
        <f>E91-E95</f>
        <v>0</v>
      </c>
    </row>
  </sheetData>
  <sheetProtection selectLockedCells="1" selectUnlockedCells="1"/>
  <mergeCells count="28">
    <mergeCell ref="I3:K3"/>
    <mergeCell ref="A91:D91"/>
    <mergeCell ref="A42:K42"/>
    <mergeCell ref="A43:K43"/>
    <mergeCell ref="A89:C89"/>
    <mergeCell ref="A90:D90"/>
    <mergeCell ref="A27:C27"/>
    <mergeCell ref="A28:K28"/>
    <mergeCell ref="A40:C40"/>
    <mergeCell ref="A41:D41"/>
    <mergeCell ref="K13:K14"/>
    <mergeCell ref="A15:C15"/>
    <mergeCell ref="A16:K16"/>
    <mergeCell ref="K20:K24"/>
    <mergeCell ref="H6:J6"/>
    <mergeCell ref="K6:K7"/>
    <mergeCell ref="A8:K8"/>
    <mergeCell ref="A9:K9"/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</mergeCells>
  <printOptions/>
  <pageMargins left="0.25" right="0.1638888888888889" top="0.32" bottom="0.3402777777777778" header="0.24" footer="0.159722222222222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2017-12-12T10:59:21Z</cp:lastPrinted>
  <dcterms:created xsi:type="dcterms:W3CDTF">2017-11-23T11:39:57Z</dcterms:created>
  <dcterms:modified xsi:type="dcterms:W3CDTF">2017-12-12T10:59:23Z</dcterms:modified>
  <cp:category/>
  <cp:version/>
  <cp:contentType/>
  <cp:contentStatus/>
</cp:coreProperties>
</file>