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K poprawa" sheetId="1" r:id="rId1"/>
  </sheets>
  <definedNames>
    <definedName name="_xlnm.Print_Area" localSheetId="0">'AK poprawa'!$A$1:$M$127</definedName>
    <definedName name="_xlnm.Print_Titles" localSheetId="0">'AK poprawa'!$6:$8</definedName>
  </definedNames>
  <calcPr fullCalcOnLoad="1"/>
</workbook>
</file>

<file path=xl/sharedStrings.xml><?xml version="1.0" encoding="utf-8"?>
<sst xmlns="http://schemas.openxmlformats.org/spreadsheetml/2006/main" count="467" uniqueCount="202">
  <si>
    <t>Wykaz zadań inwestycyjnych  na  2017 rok</t>
  </si>
  <si>
    <t>Lp.</t>
  </si>
  <si>
    <t>Nazwa i lokalizacja inwestycji</t>
  </si>
  <si>
    <t>Dział</t>
  </si>
  <si>
    <t>Rozdział</t>
  </si>
  <si>
    <t>Zakres realizacji</t>
  </si>
  <si>
    <t>Całkowita wartość inwestycji</t>
  </si>
  <si>
    <t>Nakłady do 31.12.2016 r.</t>
  </si>
  <si>
    <t>Plan przed zmianą</t>
  </si>
  <si>
    <t>Zmiana planu</t>
  </si>
  <si>
    <t>Plan po zmianie</t>
  </si>
  <si>
    <t xml:space="preserve">Źródło finansowania </t>
  </si>
  <si>
    <t>Uwagi</t>
  </si>
  <si>
    <t>Środki własne</t>
  </si>
  <si>
    <t>Dotacje i inne</t>
  </si>
  <si>
    <t xml:space="preserve">WPiRL-PROW-Nowy Waliszów-zagospodarowanie parku </t>
  </si>
  <si>
    <t>010</t>
  </si>
  <si>
    <t>01041</t>
  </si>
  <si>
    <t>dokumentacja</t>
  </si>
  <si>
    <t>PROW 2014-2020 nabór wniosków do 30.11.2016</t>
  </si>
  <si>
    <t>WI-Pławnica-Stary Waliszów-Przebudowa drogi gminnej cześć dz. nr 584 obręb Pławnica i dz. nr 960 obręb Stary Waliszów</t>
  </si>
  <si>
    <t>realizacja</t>
  </si>
  <si>
    <t>PROW 2014-2020</t>
  </si>
  <si>
    <t>WPiRL-Budowa wiaty drewnianej w Ponikiwe</t>
  </si>
  <si>
    <t xml:space="preserve">WI-Bystrzyca Kłodzka-Przebudowa drogi wojewódzkiej nr 388 w zakresie budowy chodnika w m. Bystrzyca Kłodzka przy ul. Strażackiej </t>
  </si>
  <si>
    <t>600</t>
  </si>
  <si>
    <t>60013</t>
  </si>
  <si>
    <t>porozumienie z Województwem Dolnośląskim</t>
  </si>
  <si>
    <t>WPiRL-wykonanie dokumentacji projektowo-kosztorysowej Poprawa stanu drogi woj.nr 388 w m. Bystrzyca Kłodzka w zakresie jezdni, chodników i obiektu mostowego</t>
  </si>
  <si>
    <t>WI-Bystrzyca Kłodzka-przebudowa ul. Unii Lubelskiej-łącznika ul. Kolejowej z ul. Zamenhofa-Powiat Kłodzki</t>
  </si>
  <si>
    <t>60014</t>
  </si>
  <si>
    <t>współudział Powiat kłodzki</t>
  </si>
  <si>
    <t>d</t>
  </si>
  <si>
    <t>WI-Bystrzyca Kłodzka-budowa nowego wiaduktu kolejowego-Przedmieście-Powiat Kłodzki</t>
  </si>
  <si>
    <t>udział UMWD-1.100.000,00: Powiat kłodzki-500.837,00</t>
  </si>
  <si>
    <t>GKM-przebudowa drogi gminnej ul. Padarewskiego</t>
  </si>
  <si>
    <t>60016</t>
  </si>
  <si>
    <t>WI-Biala Woda-budowa drogi</t>
  </si>
  <si>
    <t>WI-remont ul. Słowackiego w Bystrzycy Kłodzkiej</t>
  </si>
  <si>
    <t>GKM-Gorzanów-budowa drogi gminnej na dz. nr 1108/4</t>
  </si>
  <si>
    <t>60017</t>
  </si>
  <si>
    <t>GKM-Pławnica-budowa brodu na rzece Pławna w kier.pos.78</t>
  </si>
  <si>
    <t>GKM-Bystrzyca Kłodzka ul. Strażacka 12 a-h-przebudowa drogi</t>
  </si>
  <si>
    <t>GKM-Bystrzyca Kłodzka ul. Konopnickiej-przebudowa drogi gminnej wewnętrznej (od skrzyżowania ul. Świerczewskiego, Odrowąża w kier.ogródków działkowych)</t>
  </si>
  <si>
    <t>GKM-Gorzanów-remont drogi gminnej w kierunku cmentarza</t>
  </si>
  <si>
    <t>fiannsowanie-dotacja na usuwanie skutków klęsk żywiołowych</t>
  </si>
  <si>
    <t>GKM-Ponikwa-przebudowa drogi wewnetrznej dz. 215 k/świetlicy wiejskiej</t>
  </si>
  <si>
    <t>GKM-Idzików-remont mostu w ciągu drogi gminnej łącznik drogi woj. 392 z drogą pow.3267D</t>
  </si>
  <si>
    <t>RGŻ-f.sołecki-Stara Bystrzyca-budowa chodnika ul.Młynarska 1,2</t>
  </si>
  <si>
    <t>FS 30%  BP</t>
  </si>
  <si>
    <t>RGŻ-f.sołecki-Pławnica- remont drogi gminnej od Nr 62-122</t>
  </si>
  <si>
    <t>WI-Bystrzyca Kłodzka-Utwardzenie powierzchni gruntu na placu rekreacyjnym przy ul. Strażackiej (koło Abisu)</t>
  </si>
  <si>
    <t>WI-Międzygórze-Remont drogi w Międzygórzu na działakch gminnych nr 55/2 i nr 55/5 wraz z utwardzeniem kostką bętonową i kanalizacja deszczowa</t>
  </si>
  <si>
    <t>GKM-Gorzanów-Przebudowa drogi gminnej od drogi powiatowej nr 3238D w kierunku cmentarza i byłego PGR dz. nr 424,412/2,442</t>
  </si>
  <si>
    <t>60078</t>
  </si>
  <si>
    <t>RGŻ-f.sołecki-Wilkanów-zakup i montaż wiaty przystankowej</t>
  </si>
  <si>
    <t>60095</t>
  </si>
  <si>
    <t>WTiKF-Góra Parkowa-projekt UE</t>
  </si>
  <si>
    <t>630</t>
  </si>
  <si>
    <t>63003</t>
  </si>
  <si>
    <t xml:space="preserve"> wniosek będzie składany w 12 2016 lub w I kw 2017 r. </t>
  </si>
  <si>
    <t>ZUK-Bystrzyca Kłodzka Międzyleśna 12-przyłączenie do kolektora</t>
  </si>
  <si>
    <t>700</t>
  </si>
  <si>
    <t>70004</t>
  </si>
  <si>
    <t>ZUK-Bystrzyca Kłodzka Zamenhofa 30-zabezpieczenie stropów, remont klatki schodowej</t>
  </si>
  <si>
    <t>ZUK-Bystrzyca Kłodzka Górna 6-klamrowanie budynku</t>
  </si>
  <si>
    <t>GGG- odbudowa świetlicy w Nowej Łomnicy</t>
  </si>
  <si>
    <t>70005</t>
  </si>
  <si>
    <t>będzie składany wniosek</t>
  </si>
  <si>
    <t>GGG-Jagodna-Budowa wieży widokowej-projekt partnerski Polsko-Czeski Szlak Grzbietowy cześć wschodnia</t>
  </si>
  <si>
    <t>projekt złożony do EG</t>
  </si>
  <si>
    <t>UP-remont lokalu ,,Pod Makami" na potrzeby UMiG</t>
  </si>
  <si>
    <t xml:space="preserve"> realizacja</t>
  </si>
  <si>
    <t>WI-Bystrzyca Kłodzka Strażacka-budowa komórek lokatorskich w budynku socjalnym</t>
  </si>
  <si>
    <t>GGG-Stary Waliszów-adaptacja strychu na klasy</t>
  </si>
  <si>
    <t>RGŻ-f.sołecki-Wójtowice- ogrodzenie części cmentarza</t>
  </si>
  <si>
    <t>710</t>
  </si>
  <si>
    <t>71035</t>
  </si>
  <si>
    <t>OR-zakup laptopów na potrzeby Radnych</t>
  </si>
  <si>
    <t>750</t>
  </si>
  <si>
    <t>75022</t>
  </si>
  <si>
    <t>OR-zakup komputerów dla UMiG</t>
  </si>
  <si>
    <t>75023</t>
  </si>
  <si>
    <t>OR-zakup samochodu osobowego</t>
  </si>
  <si>
    <t>Zakup</t>
  </si>
  <si>
    <t>GKM-Bystrzyca Kłodzka-przebudowa alejek chodnikowych na cmentarzu komunalnym przy ul. 1-go Maja</t>
  </si>
  <si>
    <t>RGŻ-f.sołecki-Gorzanów doposażenie OSP-motopompa pożarnicza</t>
  </si>
  <si>
    <t>754</t>
  </si>
  <si>
    <t>75412</t>
  </si>
  <si>
    <t>f.sołecki-5.000,00; dof.do f.sołeckiego-700,00</t>
  </si>
  <si>
    <t>RGŻ-f.sołecki-Pławnica-zakup pieca co dla OSP</t>
  </si>
  <si>
    <t>WZK-zakup motopompy pożarniczej dla jednostki OSP w Idzikowie w ramach otwartego konkursu Poprawa bezpieczeństwa w Województwie Dolnośląskim 2016r.-wkład gminy</t>
  </si>
  <si>
    <t xml:space="preserve">754 </t>
  </si>
  <si>
    <t>WZK-Pławnica-dobudowa garażu do budynku remizy Osp-wykonanie posadzki oraz elewacji</t>
  </si>
  <si>
    <t>WZK-Pławnica-remiza OSP-instalacja c.o. w budynku remizy</t>
  </si>
  <si>
    <t>Interreg V-A Rebublika Czeska -Polska ,,Modernizacja wyposażenia i wzajemna pomoc w sytuacjach kryzysowych w górach Orlickich I Bystrzyckich"- zakup średniego samochodu ratowniczo-pożarniczego dla OPS Pławnica waz z wyposażeniem</t>
  </si>
  <si>
    <t>dofinansowanie UE 85%. Projekt partnerski Bystrzyca Kłodzka, Międzylesie i 2 gminy Czeskie</t>
  </si>
  <si>
    <t>WZK-zakup i montaż syren alarmowych</t>
  </si>
  <si>
    <t>RGŻ-f.sołecki-Długopole Zdrój- monitoring w Parku Zdrojowym</t>
  </si>
  <si>
    <t>ZSO-wymiana pieca co w Szkole Podstawowej nr 1 w Bystrzycy Kłodzkiej</t>
  </si>
  <si>
    <t>Zespół Szkół Ogólnokształcących</t>
  </si>
  <si>
    <t>WE-Bystrzyca Kłodzka-sala gimnastyczna w Szkole Podstawowej  nr 2-remont sali wraz z łącznikiem</t>
  </si>
  <si>
    <t>WE-Wyposażenie pracowni w Szkole Podstawowej nr 1 i nr 2 w Bystrzycy Kłodzkiej oraz w Zespole Szkół w Wilkanowie</t>
  </si>
  <si>
    <t>Program RPO  WD- 85% kosztów kwalifikowanych</t>
  </si>
  <si>
    <t>WE-Bystrzyca Kłodzka-Przebudowa budynków Przedszkola Nr 2 przy ul. Mickiewicza 10 i Mickiewicza 12 wraz zakupem niezbędnego wyposażenia -RPO</t>
  </si>
  <si>
    <t>Program RPO  WD- 49,58% kosztów kwalifikowanych</t>
  </si>
  <si>
    <t>Program RPO  WD- 85%</t>
  </si>
  <si>
    <t>WE-zakup BUS-a do przewozu dzieci</t>
  </si>
  <si>
    <t>WI-Bystrzyca Kłodzka Szkoła Muzyczna-adaptacja i doposażenie pomieszczeń do nowej siedziny Szkoły Muzycznej II stopnia w budynku LO przy ul. Sempołwoskiej w Bystrzycy Kłodzkiej</t>
  </si>
  <si>
    <t>FN-BCZ- Remont kaplicy szpitalnej-w ramach termomodernizacji-wydatek niekwalifikowany</t>
  </si>
  <si>
    <t>Bystrzyckie Centrum Zdrowia</t>
  </si>
  <si>
    <t>FN-CIS-projekt Wsparcie osób zagrożonych wykluczeniem społecznym w Gminie Bystrzyca Kłodzka</t>
  </si>
  <si>
    <t>projekt finansowany ze środków DWUP we Wrocławiu</t>
  </si>
  <si>
    <t>WI- wykonanie map do celów projektowych na ulice: Błękitną, Widokową i Wesołą infrastruktura wodno-kanalizacyjna</t>
  </si>
  <si>
    <t>WI-Bystrzyca Kłodzka-wykonanie dokumentacji na kanalizację Plac Wolności, ulic Podmiejskiej i Przyjaciół</t>
  </si>
  <si>
    <t>WPiRL-kompleksowe uzbrojenie terenu pod strefę Invest Park-Program Operacyjny dla Woj.Dolnośląskiego ,,Rozwój przedsiębiorczości"</t>
  </si>
  <si>
    <t>Projekt RPO WD-złożony wniosek -2018 r. 135 000/ 85% dofinansowania</t>
  </si>
  <si>
    <t>WI-Rewitalizacja Małego Rynku</t>
  </si>
  <si>
    <t>będzie składany wniosek do UE</t>
  </si>
  <si>
    <t>RGŻ-OŚ-dopłata do oczyszczalni ścieków</t>
  </si>
  <si>
    <t>RGŻ-OŚ-dof. kosztów budowy  przyłączy kanalizacyjnych na terenie Gminy Bystrzyca Kłodzka</t>
  </si>
  <si>
    <t xml:space="preserve">RGŻ-dofinansowanie do budowy studni </t>
  </si>
  <si>
    <t>RGŻ-f.sołecki-Nowa Bystrzyca-zakup sprzętu do utrzymania czystości i porządku</t>
  </si>
  <si>
    <t>RGŻ-f.sołecki-Mielnik-zakup kosiarki</t>
  </si>
  <si>
    <t>RGŻ-Sołectwo Topolice-Budowa oświetlenia drogowego przy drodze gminnej dz. nr 36,49,50-2 pkt świetlne</t>
  </si>
  <si>
    <t>WI-f.sołecki-Gorzanów-budowa oświetlenia ul.Podzamcze</t>
  </si>
  <si>
    <t>900</t>
  </si>
  <si>
    <t>90015</t>
  </si>
  <si>
    <t xml:space="preserve">WI-f.sołecki-Topolice-budowa oświetlenia </t>
  </si>
  <si>
    <t>WI-f.sołecki-Ponikwa-Wykonanie oświetlenia ulicznego</t>
  </si>
  <si>
    <t>WI-Nowa Bystrzyca-budowa oświetlenia ulicznego w kier.pos. 17,19-3 pkt</t>
  </si>
  <si>
    <t>WI-Stara Bystrzyca-budowa oświetlenia drogowego od bud. 22A do bud. 48-12 pkt</t>
  </si>
  <si>
    <t>WI-Stara Łomnica-budowa oświetlenia ulicznego</t>
  </si>
  <si>
    <t>WI-f.sołecki-Stara Łomnica- budowa oświetlenia ulicznego</t>
  </si>
  <si>
    <t>WI-remont oświetlenia ulica Słowackiego w Bystrzycy Kłodzkiej</t>
  </si>
  <si>
    <t>WI-Bystrzyca Kłodzka ul. St. Okrzei-Budowa oświetlenia przy garażach - 5 pkt świetlnych</t>
  </si>
  <si>
    <t>WI-Długopole Dolne-Budowa oświetlenia drogowego na dz. 75,86,267-dokumentacja projektowo-kosztorysowa</t>
  </si>
  <si>
    <t>f.sołecki-4.800,00; dof.do f.sołeckiego 858,00</t>
  </si>
  <si>
    <t>WI-Bystrzyca Kłodzka ul Modrzewiowa-budowa oświetlenia drogowego</t>
  </si>
  <si>
    <t>90095</t>
  </si>
  <si>
    <t>RGŻ-f.sołecki-Młoty-budowa wiaty rekreacyjnej wraz z dokumentacja powykonawczą i zagospodarowaniem działki nr 20</t>
  </si>
  <si>
    <t>RGŻ-f.sołecki-Nowy Waliszów-zakup namiotu</t>
  </si>
  <si>
    <t>GGG-Międzygórze hotel Nad Wodospadem-mur oporowy</t>
  </si>
  <si>
    <t>RGŻ- Rada sołecka Młoty Budowa ogrodzenia wiaty</t>
  </si>
  <si>
    <t>RGŻ-f. Sołecki Nowa Łomnica wykonanie ogrodzenia placu rekreacyjnego w Nowej Łomnicy</t>
  </si>
  <si>
    <t>WTiKF-,,Tradycje w Dolinie Dzikiej Orlicy"-program Interreg V-A RCz-Projekt na lata 2017-2019</t>
  </si>
  <si>
    <t>921</t>
  </si>
  <si>
    <t>92105</t>
  </si>
  <si>
    <t>WtiKF-,,Wspólnymi działaniami do lepszego partnerstwa"-program Interreg V-A RCz-Projekt na lata 2017-2020</t>
  </si>
  <si>
    <t>RGŻ-f.sołecki-Poręba-budowa studni przy śweitlicy wiejskiej</t>
  </si>
  <si>
    <t>92109</t>
  </si>
  <si>
    <t>RGŻ-Poręba- budowa studni przy świetlicy wiejskiej</t>
  </si>
  <si>
    <t>Rada Sołecka</t>
  </si>
  <si>
    <t>RGŻ-Rada Sołecka-Poręba-budowa studni przy śweitlicy wiejskiej</t>
  </si>
  <si>
    <t>RGŻ-f.sołecki-Długopole Zdrój-budowa ogrodzenia działki gminnej nr 32</t>
  </si>
  <si>
    <t xml:space="preserve">RGŻ-f.sołecki-Kamienna-zakup materiałów na budowę świetlicy-wiaty drewnianej </t>
  </si>
  <si>
    <t>WPiRL-przebudowa budynku MGOK wraz z zakupem wyposażenia-IV etap-zadanie współfinansowane w ramach Programu Operacyjnego dla Województwa Dolnośląskiego ,,Dziedzictwo kulturowe"</t>
  </si>
  <si>
    <t>Projekt RPO WD złożony</t>
  </si>
  <si>
    <t>RGŻ-f.sołecki-Stara Bystrzyca-montaż siłowni zewnętrznej</t>
  </si>
  <si>
    <t>RGŻ-f.sołecki-Stary Waliszów- wyposażenie siłowni</t>
  </si>
  <si>
    <t>FN-MGOK-zakup przyczepy towarowej lekkiej oraz plandeki do przyczepy ciężarowej</t>
  </si>
  <si>
    <t>RGŻ-f.sołecki-Zabłocie-ułożenie kostki brukowej przy świetlicy wiejskiej</t>
  </si>
  <si>
    <t>FN-Muzeum-wymiana drzwi wejściowych</t>
  </si>
  <si>
    <t>92118</t>
  </si>
  <si>
    <t>FN-Muzeum-wymiana kotła grzewczego</t>
  </si>
  <si>
    <t>WTiKF-System fortyfikacji średniowiecznych-miejska trasa spacerowa. Etap 1-trakt pieszy pod Basztą Rycerską</t>
  </si>
  <si>
    <t>92120</t>
  </si>
  <si>
    <t>WTiKF-Miejska Trasa Spacerowa-program prac archeologicznych</t>
  </si>
  <si>
    <t>WI-Remont Ratusza</t>
  </si>
  <si>
    <t>wniosek do Fundusz Norweskiego</t>
  </si>
  <si>
    <t>WTiKF-Projekt EFT-Interreg V-A RCz-p-Historyczne wieże pogranicza-Baszta Kłodzka</t>
  </si>
  <si>
    <t>wniosek złożony</t>
  </si>
  <si>
    <t>WTiKF-Kaplica św.Floriana, Bystrzyca Kłodzka-dokumetacja projektowo-kosztorysowa</t>
  </si>
  <si>
    <t>WTiKF-Bystrzyca Kłodzka-zabezpieczenie części podziemnych dawnego więzienia zlokalizowanego przy ul. Kupieckiej oraz od ul. Siemiradzkiego i ul. Międzyleśnej-dokumentacja techniczna</t>
  </si>
  <si>
    <t>WE-zakup instrumentów muzycznych dla Szkoły Muzycznej II Stopnia w Bystrzycy Kłodzkiej</t>
  </si>
  <si>
    <t>80% dofinansowania ze środków Ministerstwa Kultury i Dziedzictwa Narodowego</t>
  </si>
  <si>
    <t>KF-monitoring na boisku Orlik</t>
  </si>
  <si>
    <t>RGŻ-f.sołecki-Stara Łomnica- remont szatni i ogrodzenie boiska</t>
  </si>
  <si>
    <t>RGŻ-f.sołecki-Gorzanów-budowa ogrodzenia boisk sportowych</t>
  </si>
  <si>
    <t>KF-,,Poznaj Sudety na nartach"-Program Interreg V-a RczP</t>
  </si>
  <si>
    <t>wniosek złożony i sprawdzony merytorycznie</t>
  </si>
  <si>
    <t>KF-Bystrzyca Kłodzka-basen-opracowanie dokumentacji na remont basenu</t>
  </si>
  <si>
    <t>WTiKF-projekt Singletrack Glanensis-studium wykonalności</t>
  </si>
  <si>
    <t>926</t>
  </si>
  <si>
    <t>92601</t>
  </si>
  <si>
    <t>Stowarzyszenie Gmin Ziemi Kłodzkiej</t>
  </si>
  <si>
    <t>WPiRL-Długopole Zdrój-zakup i montaż siłowni zewnętrznej na terenie Parku Zdrojowego</t>
  </si>
  <si>
    <t>zadanie dofinansowane w ramach konkursu Odnowa Dolnośląskiej Wsi. Planowane dofinansowanie 50%</t>
  </si>
  <si>
    <t>WpiRL- Międzygórze Budowa wiaty drewnianej wraz z zakupem i montażem siłowni zewnętrznej</t>
  </si>
  <si>
    <t>WtiKF RPO Singletrack Glacensis</t>
  </si>
  <si>
    <t>Ogółem:</t>
  </si>
  <si>
    <t xml:space="preserve">w tym </t>
  </si>
  <si>
    <t>nowe</t>
  </si>
  <si>
    <t>kontynuowane</t>
  </si>
  <si>
    <t>dotacja</t>
  </si>
  <si>
    <t>razem</t>
  </si>
  <si>
    <t>FN-BCZ- Remont oddziału dziecięcego</t>
  </si>
  <si>
    <t>załącznik nr 3 do zarządzenia nr 0050.268.2017</t>
  </si>
  <si>
    <t>Burmistrza Bystrzycy Kłodzkiej</t>
  </si>
  <si>
    <t>z dnia 29 września 2017 roku</t>
  </si>
  <si>
    <t>wyd.inw</t>
  </si>
  <si>
    <t>60002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</si>
</sst>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8" fillId="0" borderId="0" xfId="51" applyFont="1">
      <alignment/>
      <protection/>
    </xf>
    <xf numFmtId="3" fontId="18" fillId="0" borderId="0" xfId="51" applyNumberFormat="1" applyFont="1" applyAlignment="1">
      <alignment horizontal="right"/>
      <protection/>
    </xf>
    <xf numFmtId="3" fontId="19" fillId="0" borderId="0" xfId="51" applyNumberFormat="1" applyFont="1" applyAlignment="1">
      <alignment/>
      <protection/>
    </xf>
    <xf numFmtId="4" fontId="19" fillId="0" borderId="0" xfId="51" applyNumberFormat="1" applyFont="1" applyAlignment="1">
      <alignment/>
      <protection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3" fontId="21" fillId="0" borderId="0" xfId="51" applyNumberFormat="1" applyFont="1" applyAlignment="1">
      <alignment horizontal="right"/>
      <protection/>
    </xf>
    <xf numFmtId="3" fontId="20" fillId="0" borderId="0" xfId="51" applyNumberFormat="1" applyFont="1" applyAlignment="1">
      <alignment horizontal="right"/>
      <protection/>
    </xf>
    <xf numFmtId="4" fontId="20" fillId="0" borderId="0" xfId="51" applyNumberFormat="1" applyFont="1" applyAlignment="1">
      <alignment horizontal="right"/>
      <protection/>
    </xf>
    <xf numFmtId="0" fontId="22" fillId="0" borderId="0" xfId="51" applyFont="1" applyBorder="1" applyAlignment="1">
      <alignment wrapText="1"/>
      <protection/>
    </xf>
    <xf numFmtId="0" fontId="23" fillId="0" borderId="0" xfId="51" applyFont="1">
      <alignment/>
      <protection/>
    </xf>
    <xf numFmtId="3" fontId="23" fillId="0" borderId="0" xfId="51" applyNumberFormat="1" applyFont="1" applyAlignment="1">
      <alignment horizontal="right"/>
      <protection/>
    </xf>
    <xf numFmtId="4" fontId="18" fillId="0" borderId="0" xfId="51" applyNumberFormat="1" applyFont="1" applyAlignment="1">
      <alignment horizontal="right"/>
      <protection/>
    </xf>
    <xf numFmtId="0" fontId="25" fillId="0" borderId="0" xfId="51" applyFont="1" applyBorder="1" applyAlignment="1">
      <alignment horizontal="right" wrapText="1"/>
      <protection/>
    </xf>
    <xf numFmtId="4" fontId="24" fillId="0" borderId="10" xfId="51" applyNumberFormat="1" applyFont="1" applyBorder="1" applyAlignment="1">
      <alignment horizontal="center" vertical="center" wrapText="1"/>
      <protection/>
    </xf>
    <xf numFmtId="3" fontId="24" fillId="0" borderId="11" xfId="51" applyNumberFormat="1" applyFont="1" applyBorder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wrapText="1"/>
      <protection/>
    </xf>
    <xf numFmtId="49" fontId="18" fillId="0" borderId="10" xfId="51" applyNumberFormat="1" applyFont="1" applyBorder="1" applyAlignment="1">
      <alignment horizontal="center" wrapText="1"/>
      <protection/>
    </xf>
    <xf numFmtId="3" fontId="18" fillId="0" borderId="10" xfId="51" applyNumberFormat="1" applyFont="1" applyBorder="1" applyAlignment="1">
      <alignment horizontal="right" wrapText="1"/>
      <protection/>
    </xf>
    <xf numFmtId="4" fontId="18" fillId="0" borderId="10" xfId="51" applyNumberFormat="1" applyFont="1" applyBorder="1" applyAlignment="1">
      <alignment horizontal="right" wrapText="1"/>
      <protection/>
    </xf>
    <xf numFmtId="49" fontId="18" fillId="0" borderId="13" xfId="51" applyNumberFormat="1" applyFont="1" applyBorder="1" applyAlignment="1">
      <alignment horizontal="center" wrapText="1"/>
      <protection/>
    </xf>
    <xf numFmtId="49" fontId="18" fillId="0" borderId="12" xfId="51" applyNumberFormat="1" applyFont="1" applyBorder="1" applyAlignment="1">
      <alignment horizontal="center" wrapText="1"/>
      <protection/>
    </xf>
    <xf numFmtId="49" fontId="18" fillId="0" borderId="14" xfId="51" applyNumberFormat="1" applyFont="1" applyBorder="1" applyAlignment="1">
      <alignment horizontal="center" wrapText="1"/>
      <protection/>
    </xf>
    <xf numFmtId="0" fontId="18" fillId="0" borderId="12" xfId="51" applyFont="1" applyBorder="1" applyAlignment="1">
      <alignment horizontal="center" wrapText="1"/>
      <protection/>
    </xf>
    <xf numFmtId="3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3" fontId="18" fillId="0" borderId="12" xfId="51" applyNumberFormat="1" applyFont="1" applyBorder="1" applyAlignment="1">
      <alignment horizontal="right" wrapText="1"/>
      <protection/>
    </xf>
    <xf numFmtId="3" fontId="18" fillId="0" borderId="14" xfId="51" applyNumberFormat="1" applyFont="1" applyBorder="1" applyAlignment="1">
      <alignment horizontal="right" wrapText="1"/>
      <protection/>
    </xf>
    <xf numFmtId="49" fontId="18" fillId="0" borderId="15" xfId="51" applyNumberFormat="1" applyFont="1" applyBorder="1" applyAlignment="1">
      <alignment horizontal="center" wrapText="1"/>
      <protection/>
    </xf>
    <xf numFmtId="3" fontId="18" fillId="0" borderId="15" xfId="51" applyNumberFormat="1" applyFont="1" applyBorder="1" applyAlignment="1">
      <alignment horizontal="right" wrapText="1"/>
      <protection/>
    </xf>
    <xf numFmtId="4" fontId="18" fillId="0" borderId="12" xfId="51" applyNumberFormat="1" applyFont="1" applyBorder="1" applyAlignment="1">
      <alignment horizontal="right" wrapText="1"/>
      <protection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3" fontId="18" fillId="0" borderId="10" xfId="51" applyNumberFormat="1" applyFont="1" applyFill="1" applyBorder="1" applyAlignment="1">
      <alignment horizontal="right" wrapText="1"/>
      <protection/>
    </xf>
    <xf numFmtId="0" fontId="18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right"/>
    </xf>
    <xf numFmtId="4" fontId="18" fillId="0" borderId="10" xfId="51" applyNumberFormat="1" applyFont="1" applyFill="1" applyBorder="1" applyAlignment="1">
      <alignment horizontal="right" wrapText="1"/>
      <protection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3" fontId="18" fillId="0" borderId="16" xfId="0" applyNumberFormat="1" applyFont="1" applyBorder="1" applyAlignment="1">
      <alignment horizontal="right"/>
    </xf>
    <xf numFmtId="4" fontId="18" fillId="0" borderId="15" xfId="51" applyNumberFormat="1" applyFont="1" applyBorder="1" applyAlignment="1">
      <alignment horizontal="right" wrapText="1"/>
      <protection/>
    </xf>
    <xf numFmtId="4" fontId="26" fillId="0" borderId="10" xfId="0" applyNumberFormat="1" applyFont="1" applyFill="1" applyBorder="1" applyAlignment="1" applyProtection="1">
      <alignment horizontal="right"/>
      <protection locked="0"/>
    </xf>
    <xf numFmtId="49" fontId="18" fillId="0" borderId="17" xfId="51" applyNumberFormat="1" applyFont="1" applyBorder="1" applyAlignment="1">
      <alignment horizontal="center" wrapText="1"/>
      <protection/>
    </xf>
    <xf numFmtId="0" fontId="18" fillId="0" borderId="18" xfId="51" applyFont="1" applyBorder="1" applyAlignment="1">
      <alignment horizontal="center" wrapText="1"/>
      <protection/>
    </xf>
    <xf numFmtId="0" fontId="23" fillId="0" borderId="18" xfId="51" applyFont="1" applyBorder="1" applyAlignment="1">
      <alignment horizontal="center" wrapText="1"/>
      <protection/>
    </xf>
    <xf numFmtId="0" fontId="23" fillId="0" borderId="19" xfId="51" applyFont="1" applyBorder="1" applyAlignment="1">
      <alignment horizontal="center" wrapText="1"/>
      <protection/>
    </xf>
    <xf numFmtId="3" fontId="23" fillId="0" borderId="18" xfId="51" applyNumberFormat="1" applyFont="1" applyBorder="1" applyAlignment="1">
      <alignment horizontal="right" wrapText="1"/>
      <protection/>
    </xf>
    <xf numFmtId="4" fontId="23" fillId="0" borderId="18" xfId="51" applyNumberFormat="1" applyFont="1" applyBorder="1" applyAlignment="1">
      <alignment horizontal="right" wrapText="1"/>
      <protection/>
    </xf>
    <xf numFmtId="4" fontId="28" fillId="0" borderId="0" xfId="0" applyNumberFormat="1" applyFont="1" applyAlignment="1">
      <alignment horizontal="right"/>
    </xf>
    <xf numFmtId="49" fontId="18" fillId="0" borderId="20" xfId="51" applyNumberFormat="1" applyFont="1" applyBorder="1" applyAlignment="1">
      <alignment horizontal="center" wrapText="1"/>
      <protection/>
    </xf>
    <xf numFmtId="4" fontId="18" fillId="0" borderId="21" xfId="51" applyNumberFormat="1" applyFont="1" applyBorder="1" applyAlignment="1">
      <alignment horizontal="right" wrapText="1"/>
      <protection/>
    </xf>
    <xf numFmtId="4" fontId="18" fillId="0" borderId="14" xfId="51" applyNumberFormat="1" applyFont="1" applyBorder="1" applyAlignment="1">
      <alignment horizontal="right" wrapText="1"/>
      <protection/>
    </xf>
    <xf numFmtId="4" fontId="26" fillId="0" borderId="12" xfId="0" applyNumberFormat="1" applyFont="1" applyFill="1" applyBorder="1" applyAlignment="1" applyProtection="1">
      <alignment horizontal="right"/>
      <protection locked="0"/>
    </xf>
    <xf numFmtId="4" fontId="18" fillId="0" borderId="12" xfId="0" applyNumberFormat="1" applyFont="1" applyFill="1" applyBorder="1" applyAlignment="1">
      <alignment horizontal="right"/>
    </xf>
    <xf numFmtId="4" fontId="26" fillId="0" borderId="15" xfId="0" applyNumberFormat="1" applyFont="1" applyFill="1" applyBorder="1" applyAlignment="1" applyProtection="1">
      <alignment horizontal="right"/>
      <protection locked="0"/>
    </xf>
    <xf numFmtId="4" fontId="18" fillId="0" borderId="20" xfId="51" applyNumberFormat="1" applyFont="1" applyBorder="1" applyAlignment="1">
      <alignment horizontal="right" wrapText="1"/>
      <protection/>
    </xf>
    <xf numFmtId="4" fontId="18" fillId="0" borderId="17" xfId="51" applyNumberFormat="1" applyFont="1" applyBorder="1" applyAlignment="1">
      <alignment horizontal="right" wrapText="1"/>
      <protection/>
    </xf>
    <xf numFmtId="3" fontId="19" fillId="0" borderId="0" xfId="51" applyNumberFormat="1" applyFont="1" applyBorder="1" applyAlignment="1">
      <alignment horizontal="left"/>
      <protection/>
    </xf>
    <xf numFmtId="0" fontId="24" fillId="0" borderId="10" xfId="51" applyFont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 textRotation="90" wrapText="1"/>
      <protection/>
    </xf>
    <xf numFmtId="3" fontId="24" fillId="0" borderId="10" xfId="51" applyNumberFormat="1" applyFont="1" applyBorder="1" applyAlignment="1">
      <alignment horizontal="center" vertical="center" wrapText="1"/>
      <protection/>
    </xf>
    <xf numFmtId="3" fontId="24" fillId="0" borderId="10" xfId="51" applyNumberFormat="1" applyFont="1" applyBorder="1" applyAlignment="1">
      <alignment vertical="center" wrapText="1"/>
      <protection/>
    </xf>
    <xf numFmtId="4" fontId="24" fillId="0" borderId="10" xfId="51" applyNumberFormat="1" applyFont="1" applyBorder="1" applyAlignment="1">
      <alignment horizontal="center" vertical="center" wrapText="1"/>
      <protection/>
    </xf>
    <xf numFmtId="4" fontId="24" fillId="0" borderId="10" xfId="51" applyNumberFormat="1" applyFont="1" applyBorder="1" applyAlignment="1">
      <alignment vertical="center" wrapText="1"/>
      <protection/>
    </xf>
    <xf numFmtId="4" fontId="27" fillId="0" borderId="0" xfId="0" applyNumberFormat="1" applyFont="1" applyBorder="1" applyAlignment="1">
      <alignment horizontal="right"/>
    </xf>
    <xf numFmtId="0" fontId="29" fillId="0" borderId="0" xfId="51" applyFont="1" applyAlignment="1">
      <alignment horizontal="center" wrapText="1"/>
      <protection/>
    </xf>
    <xf numFmtId="0" fontId="30" fillId="0" borderId="0" xfId="51" applyFont="1" applyAlignment="1">
      <alignment horizontal="center" wrapText="1"/>
      <protection/>
    </xf>
    <xf numFmtId="0" fontId="30" fillId="0" borderId="10" xfId="51" applyFont="1" applyBorder="1" applyAlignment="1">
      <alignment vertical="center" wrapText="1"/>
      <protection/>
    </xf>
    <xf numFmtId="0" fontId="29" fillId="0" borderId="12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wrapText="1"/>
      <protection/>
    </xf>
    <xf numFmtId="0" fontId="29" fillId="0" borderId="12" xfId="51" applyFont="1" applyBorder="1" applyAlignment="1">
      <alignment horizontal="center" wrapText="1"/>
      <protection/>
    </xf>
    <xf numFmtId="0" fontId="29" fillId="0" borderId="12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0" fillId="0" borderId="18" xfId="51" applyFont="1" applyBorder="1" applyAlignment="1">
      <alignment horizontal="center" wrapText="1"/>
      <protection/>
    </xf>
    <xf numFmtId="0" fontId="27" fillId="0" borderId="0" xfId="0" applyFont="1" applyAlignment="1">
      <alignment wrapText="1"/>
    </xf>
    <xf numFmtId="0" fontId="19" fillId="0" borderId="12" xfId="51" applyFont="1" applyBorder="1" applyAlignment="1">
      <alignment horizontal="center" vertical="center" wrapText="1"/>
      <protection/>
    </xf>
    <xf numFmtId="3" fontId="29" fillId="0" borderId="0" xfId="51" applyNumberFormat="1" applyFont="1" applyAlignment="1">
      <alignment/>
      <protection/>
    </xf>
    <xf numFmtId="0" fontId="31" fillId="0" borderId="0" xfId="51" applyFont="1" applyBorder="1" applyAlignment="1">
      <alignment wrapText="1"/>
      <protection/>
    </xf>
    <xf numFmtId="0" fontId="31" fillId="0" borderId="0" xfId="51" applyFont="1" applyBorder="1" applyAlignment="1">
      <alignment horizontal="left" wrapText="1"/>
      <protection/>
    </xf>
    <xf numFmtId="0" fontId="30" fillId="0" borderId="10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left" wrapText="1"/>
      <protection/>
    </xf>
    <xf numFmtId="0" fontId="29" fillId="0" borderId="12" xfId="51" applyFont="1" applyBorder="1" applyAlignment="1">
      <alignment horizontal="left" wrapText="1"/>
      <protection/>
    </xf>
    <xf numFmtId="0" fontId="29" fillId="0" borderId="10" xfId="0" applyFont="1" applyBorder="1" applyAlignment="1">
      <alignment horizontal="left" wrapText="1"/>
    </xf>
    <xf numFmtId="0" fontId="29" fillId="0" borderId="15" xfId="51" applyFont="1" applyBorder="1" applyAlignment="1">
      <alignment horizontal="left" wrapText="1"/>
      <protection/>
    </xf>
    <xf numFmtId="3" fontId="29" fillId="0" borderId="10" xfId="51" applyNumberFormat="1" applyFont="1" applyBorder="1" applyAlignment="1">
      <alignment horizontal="left" wrapText="1"/>
      <protection/>
    </xf>
    <xf numFmtId="3" fontId="29" fillId="0" borderId="10" xfId="0" applyNumberFormat="1" applyFont="1" applyFill="1" applyBorder="1" applyAlignment="1" applyProtection="1">
      <alignment horizontal="left" wrapText="1"/>
      <protection locked="0"/>
    </xf>
    <xf numFmtId="0" fontId="29" fillId="0" borderId="10" xfId="51" applyFont="1" applyBorder="1" applyAlignment="1">
      <alignment horizontal="left" vertical="top" wrapText="1"/>
      <protection/>
    </xf>
    <xf numFmtId="3" fontId="29" fillId="0" borderId="12" xfId="51" applyNumberFormat="1" applyFont="1" applyBorder="1" applyAlignment="1">
      <alignment horizontal="left" wrapText="1"/>
      <protection/>
    </xf>
    <xf numFmtId="0" fontId="29" fillId="0" borderId="10" xfId="51" applyFont="1" applyFill="1" applyBorder="1" applyAlignment="1">
      <alignment horizontal="left" wrapText="1"/>
      <protection/>
    </xf>
    <xf numFmtId="3" fontId="29" fillId="0" borderId="22" xfId="51" applyNumberFormat="1" applyFont="1" applyBorder="1" applyAlignment="1">
      <alignment horizontal="left" wrapText="1"/>
      <protection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 horizontal="left"/>
    </xf>
    <xf numFmtId="3" fontId="27" fillId="0" borderId="0" xfId="0" applyNumberFormat="1" applyFont="1" applyAlignment="1">
      <alignment horizontal="right"/>
    </xf>
    <xf numFmtId="0" fontId="19" fillId="0" borderId="0" xfId="51" applyFont="1" applyAlignment="1">
      <alignment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9" fillId="0" borderId="10" xfId="51" applyFont="1" applyBorder="1" applyAlignment="1">
      <alignment horizontal="left" wrapText="1"/>
      <protection/>
    </xf>
    <xf numFmtId="0" fontId="32" fillId="0" borderId="23" xfId="0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49" fontId="19" fillId="0" borderId="10" xfId="51" applyNumberFormat="1" applyFont="1" applyBorder="1" applyAlignment="1">
      <alignment horizontal="left" vertical="center" wrapText="1"/>
      <protection/>
    </xf>
    <xf numFmtId="0" fontId="32" fillId="0" borderId="11" xfId="0" applyFont="1" applyBorder="1" applyAlignment="1">
      <alignment horizontal="left" vertical="center" wrapText="1"/>
    </xf>
    <xf numFmtId="0" fontId="19" fillId="0" borderId="23" xfId="51" applyFont="1" applyBorder="1" applyAlignment="1">
      <alignment horizontal="left" vertical="center" wrapText="1"/>
      <protection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19" fillId="0" borderId="13" xfId="51" applyFont="1" applyBorder="1" applyAlignment="1">
      <alignment horizontal="left" vertical="center" wrapText="1"/>
      <protection/>
    </xf>
    <xf numFmtId="0" fontId="19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24" fillId="0" borderId="18" xfId="5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8" fillId="0" borderId="20" xfId="51" applyFont="1" applyBorder="1" applyAlignment="1">
      <alignment horizontal="center" wrapText="1"/>
      <protection/>
    </xf>
    <xf numFmtId="0" fontId="32" fillId="0" borderId="26" xfId="0" applyFont="1" applyBorder="1" applyAlignment="1">
      <alignment horizontal="left" vertical="center" wrapText="1"/>
    </xf>
    <xf numFmtId="0" fontId="29" fillId="0" borderId="20" xfId="51" applyFont="1" applyBorder="1" applyAlignment="1">
      <alignment horizontal="center" wrapText="1"/>
      <protection/>
    </xf>
    <xf numFmtId="3" fontId="18" fillId="0" borderId="20" xfId="51" applyNumberFormat="1" applyFont="1" applyBorder="1" applyAlignment="1">
      <alignment horizontal="right" wrapText="1"/>
      <protection/>
    </xf>
    <xf numFmtId="4" fontId="26" fillId="0" borderId="20" xfId="0" applyNumberFormat="1" applyFont="1" applyFill="1" applyBorder="1" applyAlignment="1" applyProtection="1">
      <alignment horizontal="right"/>
      <protection locked="0"/>
    </xf>
    <xf numFmtId="0" fontId="29" fillId="0" borderId="20" xfId="51" applyFont="1" applyBorder="1" applyAlignment="1">
      <alignment horizontal="left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="60" zoomScalePageLayoutView="0" workbookViewId="0" topLeftCell="A34">
      <selection activeCell="A42" sqref="A42:M42"/>
    </sheetView>
  </sheetViews>
  <sheetFormatPr defaultColWidth="9.140625" defaultRowHeight="12.75"/>
  <cols>
    <col min="1" max="1" width="4.00390625" style="0" customWidth="1"/>
    <col min="2" max="2" width="21.28125" style="122" customWidth="1"/>
    <col min="4" max="4" width="7.421875" style="0" customWidth="1"/>
    <col min="5" max="5" width="8.8515625" style="83" customWidth="1"/>
    <col min="6" max="6" width="10.8515625" style="1" customWidth="1"/>
    <col min="7" max="7" width="9.00390625" style="1" customWidth="1"/>
    <col min="8" max="8" width="13.00390625" style="2" customWidth="1"/>
    <col min="9" max="9" width="11.7109375" style="2" customWidth="1"/>
    <col min="10" max="10" width="14.140625" style="2" customWidth="1"/>
    <col min="11" max="11" width="12.421875" style="2" customWidth="1"/>
    <col min="12" max="12" width="10.7109375" style="1" customWidth="1"/>
    <col min="13" max="13" width="15.00390625" style="99" customWidth="1"/>
  </cols>
  <sheetData>
    <row r="1" spans="1:13" ht="13.5">
      <c r="A1" s="3"/>
      <c r="B1" s="102"/>
      <c r="C1" s="3"/>
      <c r="D1" s="3"/>
      <c r="E1" s="72"/>
      <c r="F1" s="4"/>
      <c r="G1" s="5"/>
      <c r="H1" s="6"/>
      <c r="I1" s="6"/>
      <c r="J1" s="6"/>
      <c r="K1" s="64" t="s">
        <v>197</v>
      </c>
      <c r="L1" s="64"/>
      <c r="M1" s="64"/>
    </row>
    <row r="2" spans="1:13" ht="13.5">
      <c r="A2" s="3"/>
      <c r="B2" s="102"/>
      <c r="C2" s="3"/>
      <c r="D2" s="3"/>
      <c r="E2" s="72"/>
      <c r="F2" s="4"/>
      <c r="G2" s="5"/>
      <c r="H2" s="6"/>
      <c r="I2" s="6"/>
      <c r="J2" s="6"/>
      <c r="K2" s="6" t="s">
        <v>198</v>
      </c>
      <c r="L2" s="5"/>
      <c r="M2" s="85"/>
    </row>
    <row r="3" spans="1:13" ht="13.5">
      <c r="A3" s="3"/>
      <c r="B3" s="102"/>
      <c r="C3" s="3"/>
      <c r="D3" s="3"/>
      <c r="E3" s="72"/>
      <c r="F3" s="4"/>
      <c r="G3" s="5"/>
      <c r="H3" s="6"/>
      <c r="I3" s="6"/>
      <c r="J3" s="6"/>
      <c r="K3" s="6" t="s">
        <v>199</v>
      </c>
      <c r="L3" s="5"/>
      <c r="M3" s="85"/>
    </row>
    <row r="4" spans="1:13" ht="18">
      <c r="A4" s="3"/>
      <c r="B4" s="102"/>
      <c r="C4" s="7"/>
      <c r="D4" s="8" t="s">
        <v>0</v>
      </c>
      <c r="E4" s="73"/>
      <c r="F4" s="9"/>
      <c r="G4" s="10"/>
      <c r="H4" s="11"/>
      <c r="I4" s="11"/>
      <c r="J4" s="11"/>
      <c r="K4" s="11"/>
      <c r="L4" s="12"/>
      <c r="M4" s="86"/>
    </row>
    <row r="5" spans="1:13" ht="13.5">
      <c r="A5" s="3"/>
      <c r="B5" s="102"/>
      <c r="C5" s="3"/>
      <c r="D5" s="13"/>
      <c r="E5" s="73"/>
      <c r="F5" s="14"/>
      <c r="G5" s="4"/>
      <c r="H5" s="15"/>
      <c r="I5" s="15"/>
      <c r="J5" s="15"/>
      <c r="K5" s="15"/>
      <c r="L5" s="16"/>
      <c r="M5" s="87"/>
    </row>
    <row r="6" spans="1:13" ht="12.75">
      <c r="A6" s="65" t="s">
        <v>1</v>
      </c>
      <c r="B6" s="65" t="s">
        <v>2</v>
      </c>
      <c r="C6" s="66" t="s">
        <v>3</v>
      </c>
      <c r="D6" s="66" t="s">
        <v>4</v>
      </c>
      <c r="E6" s="74" t="s">
        <v>5</v>
      </c>
      <c r="F6" s="67" t="s">
        <v>6</v>
      </c>
      <c r="G6" s="68" t="s">
        <v>7</v>
      </c>
      <c r="H6" s="69" t="s">
        <v>8</v>
      </c>
      <c r="I6" s="70" t="s">
        <v>9</v>
      </c>
      <c r="J6" s="69" t="s">
        <v>10</v>
      </c>
      <c r="K6" s="68" t="s">
        <v>11</v>
      </c>
      <c r="L6" s="68"/>
      <c r="M6" s="88" t="s">
        <v>12</v>
      </c>
    </row>
    <row r="7" spans="1:13" ht="26.25">
      <c r="A7" s="65"/>
      <c r="B7" s="65"/>
      <c r="C7" s="66"/>
      <c r="D7" s="66"/>
      <c r="E7" s="74"/>
      <c r="F7" s="67"/>
      <c r="G7" s="68"/>
      <c r="H7" s="69"/>
      <c r="I7" s="70"/>
      <c r="J7" s="69"/>
      <c r="K7" s="17" t="s">
        <v>13</v>
      </c>
      <c r="L7" s="18" t="s">
        <v>14</v>
      </c>
      <c r="M7" s="88"/>
    </row>
    <row r="8" spans="1:13" ht="13.5">
      <c r="A8" s="19">
        <v>1</v>
      </c>
      <c r="B8" s="84">
        <v>2</v>
      </c>
      <c r="C8" s="19">
        <v>3</v>
      </c>
      <c r="D8" s="19">
        <v>4</v>
      </c>
      <c r="E8" s="75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75">
        <v>13</v>
      </c>
    </row>
    <row r="9" spans="1:13" ht="39">
      <c r="A9" s="20">
        <v>1</v>
      </c>
      <c r="B9" s="103" t="s">
        <v>15</v>
      </c>
      <c r="C9" s="21" t="s">
        <v>16</v>
      </c>
      <c r="D9" s="21" t="s">
        <v>17</v>
      </c>
      <c r="E9" s="76" t="s">
        <v>18</v>
      </c>
      <c r="F9" s="22">
        <v>350000</v>
      </c>
      <c r="G9" s="22">
        <v>0</v>
      </c>
      <c r="H9" s="23">
        <v>350000</v>
      </c>
      <c r="I9" s="23">
        <v>0</v>
      </c>
      <c r="J9" s="23">
        <f aca="true" t="shared" si="0" ref="J9:J40">H9+I9</f>
        <v>350000</v>
      </c>
      <c r="K9" s="23">
        <f>J9</f>
        <v>350000</v>
      </c>
      <c r="L9" s="22">
        <v>0</v>
      </c>
      <c r="M9" s="89" t="s">
        <v>19</v>
      </c>
    </row>
    <row r="10" spans="1:13" ht="78.75">
      <c r="A10" s="20">
        <v>2</v>
      </c>
      <c r="B10" s="104" t="s">
        <v>20</v>
      </c>
      <c r="C10" s="21" t="s">
        <v>16</v>
      </c>
      <c r="D10" s="21" t="s">
        <v>17</v>
      </c>
      <c r="E10" s="76" t="s">
        <v>21</v>
      </c>
      <c r="F10" s="22">
        <v>699055</v>
      </c>
      <c r="G10" s="22">
        <v>44893</v>
      </c>
      <c r="H10" s="23">
        <v>685150</v>
      </c>
      <c r="I10" s="23">
        <v>0</v>
      </c>
      <c r="J10" s="23">
        <f t="shared" si="0"/>
        <v>685150</v>
      </c>
      <c r="K10" s="23">
        <v>441449</v>
      </c>
      <c r="L10" s="22">
        <v>243701</v>
      </c>
      <c r="M10" s="89" t="s">
        <v>22</v>
      </c>
    </row>
    <row r="11" spans="1:13" ht="26.25">
      <c r="A11" s="20">
        <v>3</v>
      </c>
      <c r="B11" s="104" t="s">
        <v>23</v>
      </c>
      <c r="C11" s="24" t="s">
        <v>16</v>
      </c>
      <c r="D11" s="21" t="s">
        <v>17</v>
      </c>
      <c r="E11" s="76" t="s">
        <v>21</v>
      </c>
      <c r="F11" s="22">
        <v>74260</v>
      </c>
      <c r="G11" s="22">
        <v>0</v>
      </c>
      <c r="H11" s="23">
        <v>74260</v>
      </c>
      <c r="I11" s="23">
        <v>0</v>
      </c>
      <c r="J11" s="23">
        <f t="shared" si="0"/>
        <v>74260</v>
      </c>
      <c r="K11" s="23">
        <f>J11</f>
        <v>74260</v>
      </c>
      <c r="L11" s="22">
        <v>0</v>
      </c>
      <c r="M11" s="89" t="s">
        <v>22</v>
      </c>
    </row>
    <row r="12" spans="1:14" ht="66">
      <c r="A12" s="20">
        <v>4</v>
      </c>
      <c r="B12" s="105" t="s">
        <v>33</v>
      </c>
      <c r="C12" s="25" t="s">
        <v>25</v>
      </c>
      <c r="D12" s="25" t="s">
        <v>201</v>
      </c>
      <c r="E12" s="77" t="s">
        <v>21</v>
      </c>
      <c r="F12" s="31">
        <v>2200000</v>
      </c>
      <c r="G12" s="32">
        <v>86100</v>
      </c>
      <c r="H12" s="58">
        <v>0</v>
      </c>
      <c r="I12" s="23">
        <v>500837</v>
      </c>
      <c r="J12" s="23">
        <f t="shared" si="0"/>
        <v>500837</v>
      </c>
      <c r="K12" s="23">
        <f>J12</f>
        <v>500837</v>
      </c>
      <c r="L12" s="22">
        <v>0</v>
      </c>
      <c r="M12" s="90" t="s">
        <v>34</v>
      </c>
      <c r="N12" s="30" t="s">
        <v>32</v>
      </c>
    </row>
    <row r="13" spans="1:13" ht="78.75">
      <c r="A13" s="20">
        <v>5</v>
      </c>
      <c r="B13" s="106" t="s">
        <v>24</v>
      </c>
      <c r="C13" s="24" t="s">
        <v>25</v>
      </c>
      <c r="D13" s="21" t="s">
        <v>26</v>
      </c>
      <c r="E13" s="76" t="s">
        <v>21</v>
      </c>
      <c r="F13" s="22">
        <v>267465</v>
      </c>
      <c r="G13" s="22">
        <v>0</v>
      </c>
      <c r="H13" s="23">
        <v>120045</v>
      </c>
      <c r="I13" s="23">
        <v>0</v>
      </c>
      <c r="J13" s="23">
        <f t="shared" si="0"/>
        <v>120045</v>
      </c>
      <c r="K13" s="23">
        <v>110820</v>
      </c>
      <c r="L13" s="22">
        <v>9225</v>
      </c>
      <c r="M13" s="89" t="s">
        <v>27</v>
      </c>
    </row>
    <row r="14" spans="1:13" ht="105">
      <c r="A14" s="20">
        <v>6</v>
      </c>
      <c r="B14" s="107" t="s">
        <v>28</v>
      </c>
      <c r="C14" s="21" t="s">
        <v>25</v>
      </c>
      <c r="D14" s="21" t="s">
        <v>26</v>
      </c>
      <c r="E14" s="76" t="s">
        <v>18</v>
      </c>
      <c r="F14" s="22">
        <v>80000</v>
      </c>
      <c r="G14" s="22">
        <v>0</v>
      </c>
      <c r="H14" s="23">
        <v>80000</v>
      </c>
      <c r="I14" s="23">
        <v>-70775</v>
      </c>
      <c r="J14" s="23">
        <f t="shared" si="0"/>
        <v>9225</v>
      </c>
      <c r="K14" s="23">
        <f aca="true" t="shared" si="1" ref="K14:K31">J14</f>
        <v>9225</v>
      </c>
      <c r="L14" s="22">
        <v>0</v>
      </c>
      <c r="M14" s="89"/>
    </row>
    <row r="15" spans="1:14" ht="78.75">
      <c r="A15" s="20">
        <v>7</v>
      </c>
      <c r="B15" s="108" t="s">
        <v>29</v>
      </c>
      <c r="C15" s="25" t="s">
        <v>25</v>
      </c>
      <c r="D15" s="26" t="s">
        <v>30</v>
      </c>
      <c r="E15" s="77" t="s">
        <v>21</v>
      </c>
      <c r="F15" s="28">
        <v>150000</v>
      </c>
      <c r="G15" s="29">
        <v>0</v>
      </c>
      <c r="H15" s="23">
        <v>80000</v>
      </c>
      <c r="I15" s="23">
        <v>0</v>
      </c>
      <c r="J15" s="23">
        <f t="shared" si="0"/>
        <v>80000</v>
      </c>
      <c r="K15" s="23">
        <f t="shared" si="1"/>
        <v>80000</v>
      </c>
      <c r="L15" s="22">
        <v>0</v>
      </c>
      <c r="M15" s="91" t="s">
        <v>31</v>
      </c>
      <c r="N15" s="30" t="s">
        <v>32</v>
      </c>
    </row>
    <row r="16" spans="1:14" ht="66">
      <c r="A16" s="20">
        <v>8</v>
      </c>
      <c r="B16" s="105" t="s">
        <v>33</v>
      </c>
      <c r="C16" s="25" t="s">
        <v>25</v>
      </c>
      <c r="D16" s="25" t="s">
        <v>30</v>
      </c>
      <c r="E16" s="77" t="s">
        <v>21</v>
      </c>
      <c r="F16" s="31">
        <v>2200000</v>
      </c>
      <c r="G16" s="32">
        <v>0</v>
      </c>
      <c r="H16" s="58">
        <v>500837</v>
      </c>
      <c r="I16" s="23">
        <v>-500837</v>
      </c>
      <c r="J16" s="23">
        <f t="shared" si="0"/>
        <v>0</v>
      </c>
      <c r="K16" s="23">
        <f t="shared" si="1"/>
        <v>0</v>
      </c>
      <c r="L16" s="22">
        <v>0</v>
      </c>
      <c r="M16" s="90" t="s">
        <v>34</v>
      </c>
      <c r="N16" s="30" t="s">
        <v>32</v>
      </c>
    </row>
    <row r="17" spans="1:13" ht="39">
      <c r="A17" s="20">
        <v>9</v>
      </c>
      <c r="B17" s="104" t="s">
        <v>35</v>
      </c>
      <c r="C17" s="33" t="s">
        <v>25</v>
      </c>
      <c r="D17" s="33" t="s">
        <v>36</v>
      </c>
      <c r="E17" s="76" t="s">
        <v>21</v>
      </c>
      <c r="F17" s="22">
        <v>160000</v>
      </c>
      <c r="G17" s="22">
        <v>0</v>
      </c>
      <c r="H17" s="47">
        <v>130000</v>
      </c>
      <c r="I17" s="23">
        <v>30000</v>
      </c>
      <c r="J17" s="23">
        <f t="shared" si="0"/>
        <v>160000</v>
      </c>
      <c r="K17" s="23">
        <f t="shared" si="1"/>
        <v>160000</v>
      </c>
      <c r="L17" s="22">
        <v>0</v>
      </c>
      <c r="M17" s="92"/>
    </row>
    <row r="18" spans="1:13" ht="26.25">
      <c r="A18" s="20">
        <v>10</v>
      </c>
      <c r="B18" s="103" t="s">
        <v>37</v>
      </c>
      <c r="C18" s="21" t="s">
        <v>25</v>
      </c>
      <c r="D18" s="21" t="s">
        <v>36</v>
      </c>
      <c r="E18" s="77" t="s">
        <v>21</v>
      </c>
      <c r="F18" s="31">
        <v>100000</v>
      </c>
      <c r="G18" s="31">
        <v>0</v>
      </c>
      <c r="H18" s="23">
        <v>100000</v>
      </c>
      <c r="I18" s="35">
        <v>0</v>
      </c>
      <c r="J18" s="35">
        <f t="shared" si="0"/>
        <v>100000</v>
      </c>
      <c r="K18" s="35">
        <f t="shared" si="1"/>
        <v>100000</v>
      </c>
      <c r="L18" s="31">
        <v>0</v>
      </c>
      <c r="M18" s="89"/>
    </row>
    <row r="19" spans="1:13" ht="39">
      <c r="A19" s="20">
        <v>11</v>
      </c>
      <c r="B19" s="103" t="s">
        <v>38</v>
      </c>
      <c r="C19" s="21" t="s">
        <v>25</v>
      </c>
      <c r="D19" s="21" t="s">
        <v>36</v>
      </c>
      <c r="E19" s="76" t="s">
        <v>21</v>
      </c>
      <c r="F19" s="22">
        <v>593131</v>
      </c>
      <c r="G19" s="22">
        <v>25763</v>
      </c>
      <c r="H19" s="23">
        <v>568844</v>
      </c>
      <c r="I19" s="23">
        <v>0</v>
      </c>
      <c r="J19" s="23">
        <f t="shared" si="0"/>
        <v>568844</v>
      </c>
      <c r="K19" s="23">
        <f t="shared" si="1"/>
        <v>568844</v>
      </c>
      <c r="L19" s="22">
        <v>0</v>
      </c>
      <c r="M19" s="89"/>
    </row>
    <row r="20" spans="1:13" ht="39">
      <c r="A20" s="20">
        <v>12</v>
      </c>
      <c r="B20" s="103" t="s">
        <v>39</v>
      </c>
      <c r="C20" s="21" t="s">
        <v>25</v>
      </c>
      <c r="D20" s="21" t="s">
        <v>40</v>
      </c>
      <c r="E20" s="76" t="s">
        <v>21</v>
      </c>
      <c r="F20" s="22">
        <v>83940</v>
      </c>
      <c r="G20" s="22">
        <v>0</v>
      </c>
      <c r="H20" s="23">
        <v>83940</v>
      </c>
      <c r="I20" s="23">
        <v>0</v>
      </c>
      <c r="J20" s="23">
        <f t="shared" si="0"/>
        <v>83940</v>
      </c>
      <c r="K20" s="23">
        <f t="shared" si="1"/>
        <v>83940</v>
      </c>
      <c r="L20" s="22">
        <v>0</v>
      </c>
      <c r="M20" s="89"/>
    </row>
    <row r="21" spans="1:13" ht="39">
      <c r="A21" s="20">
        <v>13</v>
      </c>
      <c r="B21" s="103" t="s">
        <v>41</v>
      </c>
      <c r="C21" s="21" t="s">
        <v>25</v>
      </c>
      <c r="D21" s="21" t="s">
        <v>40</v>
      </c>
      <c r="E21" s="76" t="s">
        <v>21</v>
      </c>
      <c r="F21" s="22">
        <v>9717</v>
      </c>
      <c r="G21" s="22">
        <v>0</v>
      </c>
      <c r="H21" s="23">
        <v>9717</v>
      </c>
      <c r="I21" s="23">
        <v>0</v>
      </c>
      <c r="J21" s="23">
        <f t="shared" si="0"/>
        <v>9717</v>
      </c>
      <c r="K21" s="23">
        <f t="shared" si="1"/>
        <v>9717</v>
      </c>
      <c r="L21" s="22">
        <v>0</v>
      </c>
      <c r="M21" s="89"/>
    </row>
    <row r="22" spans="1:13" ht="39">
      <c r="A22" s="20">
        <v>14</v>
      </c>
      <c r="B22" s="105" t="s">
        <v>42</v>
      </c>
      <c r="C22" s="21" t="s">
        <v>25</v>
      </c>
      <c r="D22" s="21" t="s">
        <v>40</v>
      </c>
      <c r="E22" s="76" t="s">
        <v>21</v>
      </c>
      <c r="F22" s="22">
        <v>157800</v>
      </c>
      <c r="G22" s="22">
        <v>0</v>
      </c>
      <c r="H22" s="23">
        <v>157800</v>
      </c>
      <c r="I22" s="23">
        <v>0</v>
      </c>
      <c r="J22" s="23">
        <f t="shared" si="0"/>
        <v>157800</v>
      </c>
      <c r="K22" s="23">
        <f t="shared" si="1"/>
        <v>157800</v>
      </c>
      <c r="L22" s="22">
        <v>0</v>
      </c>
      <c r="M22" s="89"/>
    </row>
    <row r="23" spans="1:13" ht="118.5">
      <c r="A23" s="20">
        <v>15</v>
      </c>
      <c r="B23" s="105" t="s">
        <v>43</v>
      </c>
      <c r="C23" s="21" t="s">
        <v>25</v>
      </c>
      <c r="D23" s="21" t="s">
        <v>40</v>
      </c>
      <c r="E23" s="76" t="s">
        <v>21</v>
      </c>
      <c r="F23" s="22">
        <v>236050</v>
      </c>
      <c r="G23" s="22">
        <v>0</v>
      </c>
      <c r="H23" s="23">
        <v>206000</v>
      </c>
      <c r="I23" s="23">
        <v>30050</v>
      </c>
      <c r="J23" s="23">
        <f t="shared" si="0"/>
        <v>236050</v>
      </c>
      <c r="K23" s="23">
        <f t="shared" si="1"/>
        <v>236050</v>
      </c>
      <c r="L23" s="22">
        <v>0</v>
      </c>
      <c r="M23" s="89"/>
    </row>
    <row r="24" spans="1:13" ht="48">
      <c r="A24" s="20">
        <v>16</v>
      </c>
      <c r="B24" s="105" t="s">
        <v>44</v>
      </c>
      <c r="C24" s="21" t="s">
        <v>25</v>
      </c>
      <c r="D24" s="21" t="s">
        <v>40</v>
      </c>
      <c r="E24" s="76" t="s">
        <v>21</v>
      </c>
      <c r="F24" s="22">
        <v>23592</v>
      </c>
      <c r="G24" s="22">
        <v>0</v>
      </c>
      <c r="H24" s="23">
        <v>23592</v>
      </c>
      <c r="I24" s="23">
        <v>0</v>
      </c>
      <c r="J24" s="23">
        <f t="shared" si="0"/>
        <v>23592</v>
      </c>
      <c r="K24" s="23">
        <f t="shared" si="1"/>
        <v>23592</v>
      </c>
      <c r="L24" s="22">
        <v>0</v>
      </c>
      <c r="M24" s="89" t="s">
        <v>45</v>
      </c>
    </row>
    <row r="25" spans="1:13" ht="52.5">
      <c r="A25" s="20">
        <v>17</v>
      </c>
      <c r="B25" s="105" t="s">
        <v>46</v>
      </c>
      <c r="C25" s="21" t="s">
        <v>25</v>
      </c>
      <c r="D25" s="21" t="s">
        <v>40</v>
      </c>
      <c r="E25" s="76" t="s">
        <v>21</v>
      </c>
      <c r="F25" s="22">
        <v>79122</v>
      </c>
      <c r="G25" s="22">
        <v>0</v>
      </c>
      <c r="H25" s="23">
        <v>81136</v>
      </c>
      <c r="I25" s="23">
        <v>0</v>
      </c>
      <c r="J25" s="23">
        <f t="shared" si="0"/>
        <v>81136</v>
      </c>
      <c r="K25" s="23">
        <f t="shared" si="1"/>
        <v>81136</v>
      </c>
      <c r="L25" s="22">
        <v>0</v>
      </c>
      <c r="M25" s="89"/>
    </row>
    <row r="26" spans="1:13" ht="39">
      <c r="A26" s="20">
        <v>18</v>
      </c>
      <c r="B26" s="108" t="s">
        <v>41</v>
      </c>
      <c r="C26" s="25" t="s">
        <v>25</v>
      </c>
      <c r="D26" s="25" t="s">
        <v>40</v>
      </c>
      <c r="E26" s="77" t="s">
        <v>21</v>
      </c>
      <c r="F26" s="22">
        <v>40000</v>
      </c>
      <c r="G26" s="22">
        <v>0</v>
      </c>
      <c r="H26" s="23">
        <v>40000</v>
      </c>
      <c r="I26" s="23">
        <v>0</v>
      </c>
      <c r="J26" s="23">
        <f t="shared" si="0"/>
        <v>40000</v>
      </c>
      <c r="K26" s="23">
        <f t="shared" si="1"/>
        <v>40000</v>
      </c>
      <c r="L26" s="22">
        <v>0</v>
      </c>
      <c r="M26" s="89"/>
    </row>
    <row r="27" spans="1:13" ht="66">
      <c r="A27" s="20">
        <v>19</v>
      </c>
      <c r="B27" s="108" t="s">
        <v>47</v>
      </c>
      <c r="C27" s="21" t="s">
        <v>25</v>
      </c>
      <c r="D27" s="21" t="s">
        <v>40</v>
      </c>
      <c r="E27" s="76" t="s">
        <v>21</v>
      </c>
      <c r="F27" s="22">
        <v>175000</v>
      </c>
      <c r="G27" s="22">
        <v>0</v>
      </c>
      <c r="H27" s="23">
        <v>140000</v>
      </c>
      <c r="I27" s="23">
        <v>35000</v>
      </c>
      <c r="J27" s="23">
        <f t="shared" si="0"/>
        <v>175000</v>
      </c>
      <c r="K27" s="23">
        <f t="shared" si="1"/>
        <v>175000</v>
      </c>
      <c r="L27" s="22">
        <v>0</v>
      </c>
      <c r="M27" s="89"/>
    </row>
    <row r="28" spans="1:13" ht="52.5">
      <c r="A28" s="20">
        <v>20</v>
      </c>
      <c r="B28" s="103" t="s">
        <v>48</v>
      </c>
      <c r="C28" s="21" t="s">
        <v>25</v>
      </c>
      <c r="D28" s="21" t="s">
        <v>40</v>
      </c>
      <c r="E28" s="76" t="s">
        <v>21</v>
      </c>
      <c r="F28" s="22">
        <v>7000</v>
      </c>
      <c r="G28" s="22">
        <v>0</v>
      </c>
      <c r="H28" s="23">
        <v>7000</v>
      </c>
      <c r="I28" s="23">
        <v>0</v>
      </c>
      <c r="J28" s="23">
        <f t="shared" si="0"/>
        <v>7000</v>
      </c>
      <c r="K28" s="23">
        <f t="shared" si="1"/>
        <v>7000</v>
      </c>
      <c r="L28" s="22">
        <v>0</v>
      </c>
      <c r="M28" s="93" t="s">
        <v>49</v>
      </c>
    </row>
    <row r="29" spans="1:13" ht="39">
      <c r="A29" s="20">
        <v>21</v>
      </c>
      <c r="B29" s="103" t="s">
        <v>50</v>
      </c>
      <c r="C29" s="21" t="s">
        <v>25</v>
      </c>
      <c r="D29" s="21" t="s">
        <v>40</v>
      </c>
      <c r="E29" s="76" t="s">
        <v>21</v>
      </c>
      <c r="F29" s="22">
        <v>15000</v>
      </c>
      <c r="G29" s="22">
        <v>0</v>
      </c>
      <c r="H29" s="23">
        <v>15000</v>
      </c>
      <c r="I29" s="23">
        <v>0</v>
      </c>
      <c r="J29" s="23">
        <f t="shared" si="0"/>
        <v>15000</v>
      </c>
      <c r="K29" s="23">
        <f t="shared" si="1"/>
        <v>15000</v>
      </c>
      <c r="L29" s="22">
        <v>0</v>
      </c>
      <c r="M29" s="93" t="s">
        <v>49</v>
      </c>
    </row>
    <row r="30" spans="1:13" ht="66">
      <c r="A30" s="20">
        <v>22</v>
      </c>
      <c r="B30" s="109" t="s">
        <v>51</v>
      </c>
      <c r="C30" s="21" t="s">
        <v>25</v>
      </c>
      <c r="D30" s="21" t="s">
        <v>40</v>
      </c>
      <c r="E30" s="76" t="s">
        <v>21</v>
      </c>
      <c r="F30" s="22">
        <v>177738</v>
      </c>
      <c r="G30" s="22">
        <v>7154</v>
      </c>
      <c r="H30" s="23">
        <v>170584</v>
      </c>
      <c r="I30" s="23">
        <v>-14849</v>
      </c>
      <c r="J30" s="23">
        <f t="shared" si="0"/>
        <v>155735</v>
      </c>
      <c r="K30" s="23">
        <f t="shared" si="1"/>
        <v>155735</v>
      </c>
      <c r="L30" s="22">
        <v>0</v>
      </c>
      <c r="M30" s="93"/>
    </row>
    <row r="31" spans="1:13" ht="92.25">
      <c r="A31" s="20">
        <v>23</v>
      </c>
      <c r="B31" s="109" t="s">
        <v>52</v>
      </c>
      <c r="C31" s="21" t="s">
        <v>25</v>
      </c>
      <c r="D31" s="21" t="s">
        <v>40</v>
      </c>
      <c r="E31" s="76" t="s">
        <v>21</v>
      </c>
      <c r="F31" s="22">
        <v>16521</v>
      </c>
      <c r="G31" s="22">
        <v>0</v>
      </c>
      <c r="H31" s="23">
        <v>16521</v>
      </c>
      <c r="I31" s="23">
        <v>0</v>
      </c>
      <c r="J31" s="23">
        <f t="shared" si="0"/>
        <v>16521</v>
      </c>
      <c r="K31" s="23">
        <f t="shared" si="1"/>
        <v>16521</v>
      </c>
      <c r="L31" s="22">
        <v>0</v>
      </c>
      <c r="M31" s="93"/>
    </row>
    <row r="32" spans="1:13" ht="92.25">
      <c r="A32" s="20">
        <v>24</v>
      </c>
      <c r="B32" s="109" t="s">
        <v>53</v>
      </c>
      <c r="C32" s="21" t="s">
        <v>25</v>
      </c>
      <c r="D32" s="21" t="s">
        <v>54</v>
      </c>
      <c r="E32" s="76" t="s">
        <v>21</v>
      </c>
      <c r="F32" s="22">
        <v>480260</v>
      </c>
      <c r="G32" s="22">
        <v>0</v>
      </c>
      <c r="H32" s="23">
        <v>473660</v>
      </c>
      <c r="I32" s="23">
        <v>6600</v>
      </c>
      <c r="J32" s="23">
        <f t="shared" si="0"/>
        <v>480260</v>
      </c>
      <c r="K32" s="23">
        <v>109260</v>
      </c>
      <c r="L32" s="22">
        <v>371000</v>
      </c>
      <c r="M32" s="93" t="s">
        <v>45</v>
      </c>
    </row>
    <row r="33" spans="1:13" ht="39">
      <c r="A33" s="20">
        <v>25</v>
      </c>
      <c r="B33" s="103" t="s">
        <v>55</v>
      </c>
      <c r="C33" s="21" t="s">
        <v>25</v>
      </c>
      <c r="D33" s="21" t="s">
        <v>56</v>
      </c>
      <c r="E33" s="76" t="s">
        <v>21</v>
      </c>
      <c r="F33" s="22">
        <v>5890</v>
      </c>
      <c r="G33" s="22">
        <v>0</v>
      </c>
      <c r="H33" s="23">
        <v>50</v>
      </c>
      <c r="I33" s="23">
        <v>0</v>
      </c>
      <c r="J33" s="23">
        <f t="shared" si="0"/>
        <v>50</v>
      </c>
      <c r="K33" s="23">
        <f aca="true" t="shared" si="2" ref="K33:K62">J33</f>
        <v>50</v>
      </c>
      <c r="L33" s="22">
        <v>0</v>
      </c>
      <c r="M33" s="93" t="s">
        <v>49</v>
      </c>
    </row>
    <row r="34" spans="1:13" ht="36">
      <c r="A34" s="20">
        <v>26</v>
      </c>
      <c r="B34" s="105" t="s">
        <v>57</v>
      </c>
      <c r="C34" s="21" t="s">
        <v>58</v>
      </c>
      <c r="D34" s="21" t="s">
        <v>59</v>
      </c>
      <c r="E34" s="76" t="s">
        <v>21</v>
      </c>
      <c r="F34" s="22">
        <v>5730420</v>
      </c>
      <c r="G34" s="22">
        <v>150420</v>
      </c>
      <c r="H34" s="23">
        <v>45000</v>
      </c>
      <c r="I34" s="23">
        <v>0</v>
      </c>
      <c r="J34" s="23">
        <f t="shared" si="0"/>
        <v>45000</v>
      </c>
      <c r="K34" s="23">
        <f t="shared" si="2"/>
        <v>45000</v>
      </c>
      <c r="L34" s="22">
        <v>0</v>
      </c>
      <c r="M34" s="94" t="s">
        <v>60</v>
      </c>
    </row>
    <row r="35" spans="1:13" ht="39">
      <c r="A35" s="20">
        <v>27</v>
      </c>
      <c r="B35" s="105" t="s">
        <v>61</v>
      </c>
      <c r="C35" s="21" t="s">
        <v>62</v>
      </c>
      <c r="D35" s="21" t="s">
        <v>63</v>
      </c>
      <c r="E35" s="76" t="s">
        <v>21</v>
      </c>
      <c r="F35" s="36">
        <v>20000</v>
      </c>
      <c r="G35" s="36">
        <v>0</v>
      </c>
      <c r="H35" s="23">
        <v>20000</v>
      </c>
      <c r="I35" s="23">
        <v>0</v>
      </c>
      <c r="J35" s="23">
        <f t="shared" si="0"/>
        <v>20000</v>
      </c>
      <c r="K35" s="23">
        <f t="shared" si="2"/>
        <v>20000</v>
      </c>
      <c r="L35" s="22">
        <v>0</v>
      </c>
      <c r="M35" s="89"/>
    </row>
    <row r="36" spans="1:13" ht="52.5">
      <c r="A36" s="20">
        <v>28</v>
      </c>
      <c r="B36" s="105" t="s">
        <v>64</v>
      </c>
      <c r="C36" s="21" t="s">
        <v>62</v>
      </c>
      <c r="D36" s="21" t="s">
        <v>63</v>
      </c>
      <c r="E36" s="76" t="s">
        <v>21</v>
      </c>
      <c r="F36" s="36">
        <v>10000</v>
      </c>
      <c r="G36" s="36">
        <v>0</v>
      </c>
      <c r="H36" s="23">
        <v>10000</v>
      </c>
      <c r="I36" s="23">
        <v>0</v>
      </c>
      <c r="J36" s="23">
        <f t="shared" si="0"/>
        <v>10000</v>
      </c>
      <c r="K36" s="23">
        <f t="shared" si="2"/>
        <v>10000</v>
      </c>
      <c r="L36" s="22">
        <v>0</v>
      </c>
      <c r="M36" s="89"/>
    </row>
    <row r="37" spans="1:13" ht="39">
      <c r="A37" s="20">
        <v>29</v>
      </c>
      <c r="B37" s="105" t="s">
        <v>65</v>
      </c>
      <c r="C37" s="21" t="s">
        <v>62</v>
      </c>
      <c r="D37" s="21" t="s">
        <v>63</v>
      </c>
      <c r="E37" s="76" t="s">
        <v>21</v>
      </c>
      <c r="F37" s="36">
        <v>20000</v>
      </c>
      <c r="G37" s="36">
        <v>0</v>
      </c>
      <c r="H37" s="23">
        <v>20000</v>
      </c>
      <c r="I37" s="23">
        <v>0</v>
      </c>
      <c r="J37" s="23">
        <f t="shared" si="0"/>
        <v>20000</v>
      </c>
      <c r="K37" s="23">
        <f t="shared" si="2"/>
        <v>20000</v>
      </c>
      <c r="L37" s="22">
        <v>0</v>
      </c>
      <c r="M37" s="89"/>
    </row>
    <row r="38" spans="1:13" ht="39">
      <c r="A38" s="20">
        <v>30</v>
      </c>
      <c r="B38" s="110" t="s">
        <v>66</v>
      </c>
      <c r="C38" s="21" t="s">
        <v>62</v>
      </c>
      <c r="D38" s="21" t="s">
        <v>67</v>
      </c>
      <c r="E38" s="76" t="s">
        <v>21</v>
      </c>
      <c r="F38" s="22">
        <v>643050</v>
      </c>
      <c r="G38" s="22">
        <v>43050</v>
      </c>
      <c r="H38" s="48">
        <v>100000</v>
      </c>
      <c r="I38" s="23">
        <v>0</v>
      </c>
      <c r="J38" s="23">
        <f t="shared" si="0"/>
        <v>100000</v>
      </c>
      <c r="K38" s="23">
        <f t="shared" si="2"/>
        <v>100000</v>
      </c>
      <c r="L38" s="22">
        <v>0</v>
      </c>
      <c r="M38" s="89" t="s">
        <v>68</v>
      </c>
    </row>
    <row r="39" spans="1:13" ht="66">
      <c r="A39" s="20">
        <v>31</v>
      </c>
      <c r="B39" s="110" t="s">
        <v>69</v>
      </c>
      <c r="C39" s="21" t="s">
        <v>62</v>
      </c>
      <c r="D39" s="21" t="s">
        <v>67</v>
      </c>
      <c r="E39" s="76" t="s">
        <v>21</v>
      </c>
      <c r="F39" s="22">
        <v>270000</v>
      </c>
      <c r="G39" s="22">
        <v>0</v>
      </c>
      <c r="H39" s="48">
        <v>270000</v>
      </c>
      <c r="I39" s="23">
        <v>0</v>
      </c>
      <c r="J39" s="23">
        <f t="shared" si="0"/>
        <v>270000</v>
      </c>
      <c r="K39" s="23">
        <f t="shared" si="2"/>
        <v>270000</v>
      </c>
      <c r="L39" s="22">
        <v>0</v>
      </c>
      <c r="M39" s="89" t="s">
        <v>70</v>
      </c>
    </row>
    <row r="40" spans="1:13" ht="39">
      <c r="A40" s="20">
        <v>32</v>
      </c>
      <c r="B40" s="111" t="s">
        <v>71</v>
      </c>
      <c r="C40" s="21" t="s">
        <v>62</v>
      </c>
      <c r="D40" s="21" t="s">
        <v>67</v>
      </c>
      <c r="E40" s="76" t="s">
        <v>72</v>
      </c>
      <c r="F40" s="22">
        <v>70800</v>
      </c>
      <c r="G40" s="22">
        <v>0</v>
      </c>
      <c r="H40" s="23">
        <v>27300</v>
      </c>
      <c r="I40" s="23">
        <v>0</v>
      </c>
      <c r="J40" s="23">
        <f t="shared" si="0"/>
        <v>27300</v>
      </c>
      <c r="K40" s="23">
        <f t="shared" si="2"/>
        <v>27300</v>
      </c>
      <c r="L40" s="22">
        <v>0</v>
      </c>
      <c r="M40" s="89"/>
    </row>
    <row r="41" spans="1:13" ht="52.5">
      <c r="A41" s="20">
        <v>33</v>
      </c>
      <c r="B41" s="112" t="s">
        <v>73</v>
      </c>
      <c r="C41" s="25" t="s">
        <v>62</v>
      </c>
      <c r="D41" s="25" t="s">
        <v>67</v>
      </c>
      <c r="E41" s="76" t="s">
        <v>21</v>
      </c>
      <c r="F41" s="22">
        <v>31000</v>
      </c>
      <c r="G41" s="22">
        <v>0</v>
      </c>
      <c r="H41" s="48">
        <v>31000</v>
      </c>
      <c r="I41" s="23">
        <v>0</v>
      </c>
      <c r="J41" s="23">
        <f aca="true" t="shared" si="3" ref="J41:J72">H41+I41</f>
        <v>31000</v>
      </c>
      <c r="K41" s="23">
        <f t="shared" si="2"/>
        <v>31000</v>
      </c>
      <c r="L41" s="22">
        <v>0</v>
      </c>
      <c r="M41" s="89"/>
    </row>
    <row r="42" spans="1:13" ht="26.25">
      <c r="A42" s="123">
        <v>34</v>
      </c>
      <c r="B42" s="124" t="s">
        <v>74</v>
      </c>
      <c r="C42" s="56" t="s">
        <v>62</v>
      </c>
      <c r="D42" s="56" t="s">
        <v>67</v>
      </c>
      <c r="E42" s="125" t="s">
        <v>21</v>
      </c>
      <c r="F42" s="126">
        <v>30000</v>
      </c>
      <c r="G42" s="126">
        <v>0</v>
      </c>
      <c r="H42" s="127">
        <v>26000</v>
      </c>
      <c r="I42" s="62">
        <v>4000</v>
      </c>
      <c r="J42" s="62">
        <f t="shared" si="3"/>
        <v>30000</v>
      </c>
      <c r="K42" s="62">
        <f t="shared" si="2"/>
        <v>30000</v>
      </c>
      <c r="L42" s="126">
        <v>0</v>
      </c>
      <c r="M42" s="128"/>
    </row>
    <row r="43" spans="1:13" ht="39">
      <c r="A43" s="27">
        <v>35</v>
      </c>
      <c r="B43" s="112" t="s">
        <v>75</v>
      </c>
      <c r="C43" s="25" t="s">
        <v>76</v>
      </c>
      <c r="D43" s="25" t="s">
        <v>77</v>
      </c>
      <c r="E43" s="77" t="s">
        <v>21</v>
      </c>
      <c r="F43" s="31">
        <v>7000</v>
      </c>
      <c r="G43" s="31">
        <v>0</v>
      </c>
      <c r="H43" s="35">
        <v>7000</v>
      </c>
      <c r="I43" s="35">
        <v>0</v>
      </c>
      <c r="J43" s="35">
        <f t="shared" si="3"/>
        <v>7000</v>
      </c>
      <c r="K43" s="35">
        <f t="shared" si="2"/>
        <v>7000</v>
      </c>
      <c r="L43" s="31">
        <v>0</v>
      </c>
      <c r="M43" s="90"/>
    </row>
    <row r="44" spans="1:13" ht="26.25">
      <c r="A44" s="20">
        <v>36</v>
      </c>
      <c r="B44" s="113" t="s">
        <v>78</v>
      </c>
      <c r="C44" s="21" t="s">
        <v>79</v>
      </c>
      <c r="D44" s="21" t="s">
        <v>80</v>
      </c>
      <c r="E44" s="76" t="s">
        <v>21</v>
      </c>
      <c r="F44" s="22">
        <v>30000</v>
      </c>
      <c r="G44" s="22">
        <v>0</v>
      </c>
      <c r="H44" s="23">
        <v>10000</v>
      </c>
      <c r="I44" s="23">
        <v>0</v>
      </c>
      <c r="J44" s="23">
        <f t="shared" si="3"/>
        <v>10000</v>
      </c>
      <c r="K44" s="23">
        <f t="shared" si="2"/>
        <v>10000</v>
      </c>
      <c r="L44" s="22">
        <v>0</v>
      </c>
      <c r="M44" s="89"/>
    </row>
    <row r="45" spans="1:13" ht="26.25">
      <c r="A45" s="20">
        <v>37</v>
      </c>
      <c r="B45" s="103" t="s">
        <v>81</v>
      </c>
      <c r="C45" s="21" t="s">
        <v>79</v>
      </c>
      <c r="D45" s="21" t="s">
        <v>82</v>
      </c>
      <c r="E45" s="76" t="s">
        <v>21</v>
      </c>
      <c r="F45" s="22">
        <v>20000</v>
      </c>
      <c r="G45" s="22">
        <v>0</v>
      </c>
      <c r="H45" s="23">
        <v>40000</v>
      </c>
      <c r="I45" s="23">
        <v>0</v>
      </c>
      <c r="J45" s="23">
        <f t="shared" si="3"/>
        <v>40000</v>
      </c>
      <c r="K45" s="23">
        <f t="shared" si="2"/>
        <v>40000</v>
      </c>
      <c r="L45" s="22">
        <v>0</v>
      </c>
      <c r="M45" s="89"/>
    </row>
    <row r="46" spans="1:13" ht="26.25">
      <c r="A46" s="20">
        <v>38</v>
      </c>
      <c r="B46" s="103" t="s">
        <v>83</v>
      </c>
      <c r="C46" s="21" t="s">
        <v>79</v>
      </c>
      <c r="D46" s="21" t="s">
        <v>82</v>
      </c>
      <c r="E46" s="76" t="s">
        <v>84</v>
      </c>
      <c r="F46" s="22">
        <v>153500</v>
      </c>
      <c r="G46" s="22"/>
      <c r="H46" s="23">
        <v>153500</v>
      </c>
      <c r="I46" s="23">
        <v>0</v>
      </c>
      <c r="J46" s="23">
        <f t="shared" si="3"/>
        <v>153500</v>
      </c>
      <c r="K46" s="23">
        <f t="shared" si="2"/>
        <v>153500</v>
      </c>
      <c r="L46" s="22">
        <v>0</v>
      </c>
      <c r="M46" s="89"/>
    </row>
    <row r="47" spans="1:13" ht="66">
      <c r="A47" s="20">
        <v>39</v>
      </c>
      <c r="B47" s="103" t="s">
        <v>85</v>
      </c>
      <c r="C47" s="21" t="s">
        <v>76</v>
      </c>
      <c r="D47" s="21" t="s">
        <v>77</v>
      </c>
      <c r="E47" s="76" t="s">
        <v>21</v>
      </c>
      <c r="F47" s="22">
        <v>95000</v>
      </c>
      <c r="G47" s="22">
        <v>0</v>
      </c>
      <c r="H47" s="23">
        <v>95000</v>
      </c>
      <c r="I47" s="23">
        <v>0</v>
      </c>
      <c r="J47" s="23">
        <f t="shared" si="3"/>
        <v>95000</v>
      </c>
      <c r="K47" s="23">
        <f t="shared" si="2"/>
        <v>95000</v>
      </c>
      <c r="L47" s="22">
        <v>0</v>
      </c>
      <c r="M47" s="89"/>
    </row>
    <row r="48" spans="1:13" ht="39">
      <c r="A48" s="20">
        <v>40</v>
      </c>
      <c r="B48" s="103" t="s">
        <v>86</v>
      </c>
      <c r="C48" s="21" t="s">
        <v>87</v>
      </c>
      <c r="D48" s="21" t="s">
        <v>88</v>
      </c>
      <c r="E48" s="76" t="s">
        <v>21</v>
      </c>
      <c r="F48" s="22">
        <v>5700</v>
      </c>
      <c r="G48" s="22">
        <v>0</v>
      </c>
      <c r="H48" s="23">
        <v>5700</v>
      </c>
      <c r="I48" s="23">
        <v>0</v>
      </c>
      <c r="J48" s="23">
        <f t="shared" si="3"/>
        <v>5700</v>
      </c>
      <c r="K48" s="23">
        <f t="shared" si="2"/>
        <v>5700</v>
      </c>
      <c r="L48" s="22">
        <v>0</v>
      </c>
      <c r="M48" s="89" t="s">
        <v>89</v>
      </c>
    </row>
    <row r="49" spans="1:13" ht="26.25">
      <c r="A49" s="20">
        <v>41</v>
      </c>
      <c r="B49" s="112" t="s">
        <v>90</v>
      </c>
      <c r="C49" s="25" t="s">
        <v>87</v>
      </c>
      <c r="D49" s="25" t="s">
        <v>88</v>
      </c>
      <c r="E49" s="77" t="s">
        <v>21</v>
      </c>
      <c r="F49" s="31">
        <v>4000</v>
      </c>
      <c r="G49" s="31">
        <v>0</v>
      </c>
      <c r="H49" s="35">
        <v>4000</v>
      </c>
      <c r="I49" s="23">
        <v>0</v>
      </c>
      <c r="J49" s="23">
        <f t="shared" si="3"/>
        <v>4000</v>
      </c>
      <c r="K49" s="35">
        <f t="shared" si="2"/>
        <v>4000</v>
      </c>
      <c r="L49" s="31">
        <v>0</v>
      </c>
      <c r="M49" s="90"/>
    </row>
    <row r="50" spans="1:13" ht="118.5">
      <c r="A50" s="20">
        <v>42</v>
      </c>
      <c r="B50" s="107" t="s">
        <v>91</v>
      </c>
      <c r="C50" s="21" t="s">
        <v>92</v>
      </c>
      <c r="D50" s="25" t="s">
        <v>88</v>
      </c>
      <c r="E50" s="77" t="s">
        <v>21</v>
      </c>
      <c r="F50" s="31">
        <v>29059</v>
      </c>
      <c r="G50" s="31">
        <v>21059</v>
      </c>
      <c r="H50" s="35">
        <v>8000</v>
      </c>
      <c r="I50" s="23">
        <v>0</v>
      </c>
      <c r="J50" s="23">
        <f t="shared" si="3"/>
        <v>8000</v>
      </c>
      <c r="K50" s="35">
        <f t="shared" si="2"/>
        <v>8000</v>
      </c>
      <c r="L50" s="31">
        <v>0</v>
      </c>
      <c r="M50" s="90"/>
    </row>
    <row r="51" spans="1:14" ht="66">
      <c r="A51" s="20">
        <v>43</v>
      </c>
      <c r="B51" s="112" t="s">
        <v>93</v>
      </c>
      <c r="C51" s="25" t="s">
        <v>87</v>
      </c>
      <c r="D51" s="25" t="s">
        <v>88</v>
      </c>
      <c r="E51" s="77" t="s">
        <v>21</v>
      </c>
      <c r="F51" s="31">
        <v>15355</v>
      </c>
      <c r="G51" s="31">
        <v>0</v>
      </c>
      <c r="H51" s="35">
        <v>15355</v>
      </c>
      <c r="I51" s="23">
        <v>0</v>
      </c>
      <c r="J51" s="23">
        <f t="shared" si="3"/>
        <v>15355</v>
      </c>
      <c r="K51" s="35">
        <f t="shared" si="2"/>
        <v>15355</v>
      </c>
      <c r="L51" s="31">
        <v>0</v>
      </c>
      <c r="M51" s="90"/>
      <c r="N51" s="37"/>
    </row>
    <row r="52" spans="1:13" ht="39">
      <c r="A52" s="20">
        <v>44</v>
      </c>
      <c r="B52" s="103" t="s">
        <v>94</v>
      </c>
      <c r="C52" s="25" t="s">
        <v>87</v>
      </c>
      <c r="D52" s="25" t="s">
        <v>88</v>
      </c>
      <c r="E52" s="77" t="s">
        <v>21</v>
      </c>
      <c r="F52" s="31">
        <v>38384</v>
      </c>
      <c r="G52" s="31">
        <v>0</v>
      </c>
      <c r="H52" s="35">
        <v>38384</v>
      </c>
      <c r="I52" s="23">
        <v>0</v>
      </c>
      <c r="J52" s="23">
        <f t="shared" si="3"/>
        <v>38384</v>
      </c>
      <c r="K52" s="35">
        <f t="shared" si="2"/>
        <v>38384</v>
      </c>
      <c r="L52" s="31">
        <v>0</v>
      </c>
      <c r="M52" s="90"/>
    </row>
    <row r="53" spans="1:13" ht="158.25">
      <c r="A53" s="20">
        <v>45</v>
      </c>
      <c r="B53" s="107" t="s">
        <v>95</v>
      </c>
      <c r="C53" s="21" t="s">
        <v>87</v>
      </c>
      <c r="D53" s="21" t="s">
        <v>88</v>
      </c>
      <c r="E53" s="76" t="s">
        <v>21</v>
      </c>
      <c r="F53" s="22">
        <v>959850</v>
      </c>
      <c r="G53" s="22">
        <v>0</v>
      </c>
      <c r="H53" s="23">
        <v>959850</v>
      </c>
      <c r="I53" s="23">
        <v>0</v>
      </c>
      <c r="J53" s="23">
        <f t="shared" si="3"/>
        <v>959850</v>
      </c>
      <c r="K53" s="23">
        <f t="shared" si="2"/>
        <v>959850</v>
      </c>
      <c r="L53" s="22">
        <v>0</v>
      </c>
      <c r="M53" s="95" t="s">
        <v>96</v>
      </c>
    </row>
    <row r="54" spans="1:13" ht="26.25">
      <c r="A54" s="20">
        <v>46</v>
      </c>
      <c r="B54" s="114" t="s">
        <v>97</v>
      </c>
      <c r="C54" s="20">
        <v>754</v>
      </c>
      <c r="D54" s="20">
        <v>75414</v>
      </c>
      <c r="E54" s="76" t="s">
        <v>21</v>
      </c>
      <c r="F54" s="22">
        <v>16100</v>
      </c>
      <c r="G54" s="22">
        <v>0</v>
      </c>
      <c r="H54" s="23">
        <v>16100</v>
      </c>
      <c r="I54" s="23">
        <v>0</v>
      </c>
      <c r="J54" s="23">
        <f t="shared" si="3"/>
        <v>16100</v>
      </c>
      <c r="K54" s="35">
        <f t="shared" si="2"/>
        <v>16100</v>
      </c>
      <c r="L54" s="31">
        <v>0</v>
      </c>
      <c r="M54" s="89"/>
    </row>
    <row r="55" spans="1:13" ht="39">
      <c r="A55" s="20">
        <v>47</v>
      </c>
      <c r="B55" s="103" t="s">
        <v>98</v>
      </c>
      <c r="C55" s="20">
        <v>754</v>
      </c>
      <c r="D55" s="20">
        <v>75495</v>
      </c>
      <c r="E55" s="76" t="s">
        <v>21</v>
      </c>
      <c r="F55" s="22">
        <v>3980</v>
      </c>
      <c r="G55" s="22">
        <v>0</v>
      </c>
      <c r="H55" s="23">
        <v>3980</v>
      </c>
      <c r="I55" s="23">
        <v>0</v>
      </c>
      <c r="J55" s="23">
        <f t="shared" si="3"/>
        <v>3980</v>
      </c>
      <c r="K55" s="23">
        <f t="shared" si="2"/>
        <v>3980</v>
      </c>
      <c r="L55" s="22">
        <v>0</v>
      </c>
      <c r="M55" s="89"/>
    </row>
    <row r="56" spans="1:13" ht="39">
      <c r="A56" s="20">
        <v>48</v>
      </c>
      <c r="B56" s="103" t="s">
        <v>99</v>
      </c>
      <c r="C56" s="20">
        <v>801</v>
      </c>
      <c r="D56" s="20">
        <v>80101</v>
      </c>
      <c r="E56" s="76" t="s">
        <v>21</v>
      </c>
      <c r="F56" s="22">
        <v>33949</v>
      </c>
      <c r="G56" s="22">
        <v>0</v>
      </c>
      <c r="H56" s="23">
        <v>24969</v>
      </c>
      <c r="I56" s="23">
        <v>8980</v>
      </c>
      <c r="J56" s="23">
        <f t="shared" si="3"/>
        <v>33949</v>
      </c>
      <c r="K56" s="35">
        <f t="shared" si="2"/>
        <v>33949</v>
      </c>
      <c r="L56" s="31"/>
      <c r="M56" s="89" t="s">
        <v>100</v>
      </c>
    </row>
    <row r="57" spans="1:13" ht="66">
      <c r="A57" s="20">
        <v>49</v>
      </c>
      <c r="B57" s="103" t="s">
        <v>101</v>
      </c>
      <c r="C57" s="20">
        <v>801</v>
      </c>
      <c r="D57" s="20">
        <v>80101</v>
      </c>
      <c r="E57" s="76" t="s">
        <v>21</v>
      </c>
      <c r="F57" s="22">
        <v>2046711</v>
      </c>
      <c r="G57" s="22">
        <v>42927</v>
      </c>
      <c r="H57" s="23">
        <v>300000</v>
      </c>
      <c r="I57" s="23">
        <v>-99759</v>
      </c>
      <c r="J57" s="23">
        <f t="shared" si="3"/>
        <v>200241</v>
      </c>
      <c r="K57" s="35">
        <f t="shared" si="2"/>
        <v>200241</v>
      </c>
      <c r="L57" s="31">
        <v>0</v>
      </c>
      <c r="M57" s="89"/>
    </row>
    <row r="58" spans="1:13" ht="78.75">
      <c r="A58" s="20">
        <v>50</v>
      </c>
      <c r="B58" s="103" t="s">
        <v>102</v>
      </c>
      <c r="C58" s="20">
        <v>801</v>
      </c>
      <c r="D58" s="20">
        <v>80101</v>
      </c>
      <c r="E58" s="76" t="s">
        <v>21</v>
      </c>
      <c r="F58" s="22">
        <v>94770</v>
      </c>
      <c r="G58" s="22">
        <v>0</v>
      </c>
      <c r="H58" s="23">
        <v>94770</v>
      </c>
      <c r="I58" s="23">
        <v>0</v>
      </c>
      <c r="J58" s="23">
        <f t="shared" si="3"/>
        <v>94770</v>
      </c>
      <c r="K58" s="35">
        <f t="shared" si="2"/>
        <v>94770</v>
      </c>
      <c r="L58" s="31">
        <v>0</v>
      </c>
      <c r="M58" s="89" t="s">
        <v>103</v>
      </c>
    </row>
    <row r="59" spans="1:13" ht="92.25">
      <c r="A59" s="20">
        <v>51</v>
      </c>
      <c r="B59" s="103" t="s">
        <v>104</v>
      </c>
      <c r="C59" s="20">
        <v>801</v>
      </c>
      <c r="D59" s="20">
        <v>80104</v>
      </c>
      <c r="E59" s="76" t="s">
        <v>21</v>
      </c>
      <c r="F59" s="38">
        <v>4521410</v>
      </c>
      <c r="G59" s="22">
        <v>96950</v>
      </c>
      <c r="H59" s="48">
        <v>4194058</v>
      </c>
      <c r="I59" s="23">
        <v>12000</v>
      </c>
      <c r="J59" s="23">
        <f t="shared" si="3"/>
        <v>4206058</v>
      </c>
      <c r="K59" s="35">
        <f t="shared" si="2"/>
        <v>4206058</v>
      </c>
      <c r="L59" s="31">
        <v>0</v>
      </c>
      <c r="M59" s="89" t="s">
        <v>105</v>
      </c>
    </row>
    <row r="60" spans="1:13" ht="78.75">
      <c r="A60" s="20">
        <v>52</v>
      </c>
      <c r="B60" s="103" t="s">
        <v>102</v>
      </c>
      <c r="C60" s="20">
        <v>801</v>
      </c>
      <c r="D60" s="20">
        <v>80110</v>
      </c>
      <c r="E60" s="76" t="s">
        <v>21</v>
      </c>
      <c r="F60" s="22">
        <v>80530</v>
      </c>
      <c r="G60" s="22">
        <v>0</v>
      </c>
      <c r="H60" s="48">
        <v>80530</v>
      </c>
      <c r="I60" s="23">
        <v>0</v>
      </c>
      <c r="J60" s="23">
        <f t="shared" si="3"/>
        <v>80530</v>
      </c>
      <c r="K60" s="35">
        <f t="shared" si="2"/>
        <v>80530</v>
      </c>
      <c r="L60" s="31">
        <v>0</v>
      </c>
      <c r="M60" s="89" t="s">
        <v>106</v>
      </c>
    </row>
    <row r="61" spans="1:13" ht="26.25">
      <c r="A61" s="20">
        <v>53</v>
      </c>
      <c r="B61" s="103" t="s">
        <v>107</v>
      </c>
      <c r="C61" s="20">
        <v>801</v>
      </c>
      <c r="D61" s="20">
        <v>80113</v>
      </c>
      <c r="E61" s="76" t="s">
        <v>21</v>
      </c>
      <c r="F61" s="22">
        <v>150000</v>
      </c>
      <c r="G61" s="22">
        <v>0</v>
      </c>
      <c r="H61" s="48">
        <v>150000</v>
      </c>
      <c r="I61" s="23">
        <v>0</v>
      </c>
      <c r="J61" s="23">
        <f t="shared" si="3"/>
        <v>150000</v>
      </c>
      <c r="K61" s="35">
        <f t="shared" si="2"/>
        <v>150000</v>
      </c>
      <c r="L61" s="31">
        <v>0</v>
      </c>
      <c r="M61" s="89"/>
    </row>
    <row r="62" spans="1:13" ht="118.5">
      <c r="A62" s="20">
        <v>54</v>
      </c>
      <c r="B62" s="103" t="s">
        <v>108</v>
      </c>
      <c r="C62" s="20">
        <v>801</v>
      </c>
      <c r="D62" s="20">
        <v>80132</v>
      </c>
      <c r="E62" s="76" t="s">
        <v>21</v>
      </c>
      <c r="F62" s="22">
        <v>200000</v>
      </c>
      <c r="G62" s="22">
        <v>0</v>
      </c>
      <c r="H62" s="48">
        <v>200000</v>
      </c>
      <c r="I62" s="23">
        <v>0</v>
      </c>
      <c r="J62" s="23">
        <f t="shared" si="3"/>
        <v>200000</v>
      </c>
      <c r="K62" s="35">
        <f t="shared" si="2"/>
        <v>200000</v>
      </c>
      <c r="L62" s="31">
        <v>0</v>
      </c>
      <c r="M62" s="89"/>
    </row>
    <row r="63" spans="1:13" ht="66">
      <c r="A63" s="20">
        <v>55</v>
      </c>
      <c r="B63" s="103" t="s">
        <v>109</v>
      </c>
      <c r="C63" s="20">
        <v>851</v>
      </c>
      <c r="D63" s="20">
        <v>85195</v>
      </c>
      <c r="E63" s="76" t="s">
        <v>21</v>
      </c>
      <c r="F63" s="22">
        <v>50000</v>
      </c>
      <c r="G63" s="22">
        <v>0</v>
      </c>
      <c r="H63" s="48">
        <v>50000</v>
      </c>
      <c r="I63" s="23">
        <v>0</v>
      </c>
      <c r="J63" s="23">
        <v>50000</v>
      </c>
      <c r="K63" s="35">
        <v>50000</v>
      </c>
      <c r="L63" s="31"/>
      <c r="M63" s="89" t="s">
        <v>110</v>
      </c>
    </row>
    <row r="64" spans="1:13" ht="26.25">
      <c r="A64" s="20">
        <v>56</v>
      </c>
      <c r="B64" s="103" t="s">
        <v>196</v>
      </c>
      <c r="C64" s="20">
        <v>851</v>
      </c>
      <c r="D64" s="20">
        <v>85195</v>
      </c>
      <c r="E64" s="76" t="s">
        <v>21</v>
      </c>
      <c r="F64" s="22">
        <v>20000</v>
      </c>
      <c r="G64" s="22">
        <v>0</v>
      </c>
      <c r="H64" s="48">
        <v>20000</v>
      </c>
      <c r="I64" s="23">
        <v>0</v>
      </c>
      <c r="J64" s="23">
        <v>20000</v>
      </c>
      <c r="K64" s="35">
        <v>20000</v>
      </c>
      <c r="L64" s="31"/>
      <c r="M64" s="89" t="s">
        <v>110</v>
      </c>
    </row>
    <row r="65" spans="1:13" ht="66">
      <c r="A65" s="20">
        <v>57</v>
      </c>
      <c r="B65" s="103" t="s">
        <v>111</v>
      </c>
      <c r="C65" s="20">
        <v>852</v>
      </c>
      <c r="D65" s="20">
        <v>85295</v>
      </c>
      <c r="E65" s="76" t="s">
        <v>21</v>
      </c>
      <c r="F65" s="22">
        <v>13000</v>
      </c>
      <c r="G65" s="22">
        <v>0</v>
      </c>
      <c r="H65" s="48">
        <v>13000</v>
      </c>
      <c r="I65" s="23">
        <v>0</v>
      </c>
      <c r="J65" s="23">
        <f>H65+I65</f>
        <v>13000</v>
      </c>
      <c r="K65" s="35">
        <v>0</v>
      </c>
      <c r="L65" s="31">
        <v>13000</v>
      </c>
      <c r="M65" s="89" t="s">
        <v>112</v>
      </c>
    </row>
    <row r="66" spans="1:13" ht="78.75">
      <c r="A66" s="20">
        <v>58</v>
      </c>
      <c r="B66" s="103" t="s">
        <v>113</v>
      </c>
      <c r="C66" s="20">
        <v>900</v>
      </c>
      <c r="D66" s="20">
        <v>900101</v>
      </c>
      <c r="E66" s="76" t="s">
        <v>21</v>
      </c>
      <c r="F66" s="22">
        <v>30000</v>
      </c>
      <c r="G66" s="22">
        <v>0</v>
      </c>
      <c r="H66" s="48">
        <v>30000</v>
      </c>
      <c r="I66" s="23">
        <v>0</v>
      </c>
      <c r="J66" s="23">
        <v>30000</v>
      </c>
      <c r="K66" s="35">
        <v>30000</v>
      </c>
      <c r="L66" s="31">
        <v>0</v>
      </c>
      <c r="M66" s="89"/>
    </row>
    <row r="67" spans="1:13" ht="66">
      <c r="A67" s="20">
        <v>59</v>
      </c>
      <c r="B67" s="112" t="s">
        <v>114</v>
      </c>
      <c r="C67" s="20">
        <v>900</v>
      </c>
      <c r="D67" s="20">
        <v>90001</v>
      </c>
      <c r="E67" s="76" t="s">
        <v>18</v>
      </c>
      <c r="F67" s="22">
        <v>11685</v>
      </c>
      <c r="G67" s="22">
        <v>0</v>
      </c>
      <c r="H67" s="48">
        <v>11685</v>
      </c>
      <c r="I67" s="23">
        <v>0</v>
      </c>
      <c r="J67" s="23">
        <f aca="true" t="shared" si="4" ref="J67:J86">H67+I67</f>
        <v>11685</v>
      </c>
      <c r="K67" s="35">
        <f>J67</f>
        <v>11685</v>
      </c>
      <c r="L67" s="31">
        <v>0</v>
      </c>
      <c r="M67" s="89"/>
    </row>
    <row r="68" spans="1:13" ht="92.25">
      <c r="A68" s="20">
        <v>60</v>
      </c>
      <c r="B68" s="105" t="s">
        <v>115</v>
      </c>
      <c r="C68" s="20">
        <v>900</v>
      </c>
      <c r="D68" s="20">
        <v>90001</v>
      </c>
      <c r="E68" s="76" t="s">
        <v>21</v>
      </c>
      <c r="F68" s="22">
        <v>4462888</v>
      </c>
      <c r="G68" s="22">
        <v>391466</v>
      </c>
      <c r="H68" s="23">
        <v>3614246</v>
      </c>
      <c r="I68" s="23">
        <v>0</v>
      </c>
      <c r="J68" s="23">
        <f t="shared" si="4"/>
        <v>3614246</v>
      </c>
      <c r="K68" s="23">
        <f>J68-L68</f>
        <v>961952</v>
      </c>
      <c r="L68" s="22">
        <v>2652294</v>
      </c>
      <c r="M68" s="89" t="s">
        <v>116</v>
      </c>
    </row>
    <row r="69" spans="1:13" ht="26.25">
      <c r="A69" s="20">
        <v>61</v>
      </c>
      <c r="B69" s="115" t="s">
        <v>117</v>
      </c>
      <c r="C69" s="20">
        <v>900</v>
      </c>
      <c r="D69" s="20">
        <v>90001</v>
      </c>
      <c r="E69" s="76" t="s">
        <v>21</v>
      </c>
      <c r="F69" s="22">
        <v>3548090</v>
      </c>
      <c r="G69" s="22">
        <v>130090</v>
      </c>
      <c r="H69" s="23">
        <v>2744350.32</v>
      </c>
      <c r="I69" s="23">
        <v>0</v>
      </c>
      <c r="J69" s="23">
        <f t="shared" si="4"/>
        <v>2744350.32</v>
      </c>
      <c r="K69" s="23">
        <f aca="true" t="shared" si="5" ref="K69:K89">J69</f>
        <v>2744350.32</v>
      </c>
      <c r="L69" s="22">
        <v>0</v>
      </c>
      <c r="M69" s="93" t="s">
        <v>118</v>
      </c>
    </row>
    <row r="70" spans="1:13" ht="26.25">
      <c r="A70" s="20">
        <v>62</v>
      </c>
      <c r="B70" s="115" t="s">
        <v>119</v>
      </c>
      <c r="C70" s="20">
        <v>900</v>
      </c>
      <c r="D70" s="20">
        <v>90001</v>
      </c>
      <c r="E70" s="76" t="s">
        <v>21</v>
      </c>
      <c r="F70" s="22">
        <v>20000</v>
      </c>
      <c r="G70" s="22">
        <v>0</v>
      </c>
      <c r="H70" s="23">
        <v>20000</v>
      </c>
      <c r="I70" s="23">
        <v>0</v>
      </c>
      <c r="J70" s="23">
        <f t="shared" si="4"/>
        <v>20000</v>
      </c>
      <c r="K70" s="23">
        <f t="shared" si="5"/>
        <v>20000</v>
      </c>
      <c r="L70" s="22">
        <v>0</v>
      </c>
      <c r="M70" s="93"/>
    </row>
    <row r="71" spans="1:13" ht="66">
      <c r="A71" s="20">
        <v>63</v>
      </c>
      <c r="B71" s="115" t="s">
        <v>120</v>
      </c>
      <c r="C71" s="20">
        <v>900</v>
      </c>
      <c r="D71" s="20">
        <v>90001</v>
      </c>
      <c r="E71" s="76" t="s">
        <v>21</v>
      </c>
      <c r="F71" s="22">
        <v>38784</v>
      </c>
      <c r="G71" s="22">
        <v>0</v>
      </c>
      <c r="H71" s="23">
        <v>40000</v>
      </c>
      <c r="I71" s="23">
        <v>-1216</v>
      </c>
      <c r="J71" s="23">
        <f t="shared" si="4"/>
        <v>38784</v>
      </c>
      <c r="K71" s="23">
        <f t="shared" si="5"/>
        <v>38784</v>
      </c>
      <c r="L71" s="22">
        <v>0</v>
      </c>
      <c r="M71" s="93"/>
    </row>
    <row r="72" spans="1:13" ht="26.25">
      <c r="A72" s="20">
        <v>64</v>
      </c>
      <c r="B72" s="115" t="s">
        <v>121</v>
      </c>
      <c r="C72" s="20">
        <v>900</v>
      </c>
      <c r="D72" s="20">
        <v>90001</v>
      </c>
      <c r="E72" s="76" t="s">
        <v>21</v>
      </c>
      <c r="F72" s="22">
        <v>30000</v>
      </c>
      <c r="G72" s="22">
        <v>0</v>
      </c>
      <c r="H72" s="23">
        <v>30000</v>
      </c>
      <c r="I72" s="23">
        <v>0</v>
      </c>
      <c r="J72" s="23">
        <f t="shared" si="4"/>
        <v>30000</v>
      </c>
      <c r="K72" s="23">
        <f t="shared" si="5"/>
        <v>30000</v>
      </c>
      <c r="L72" s="22">
        <v>0</v>
      </c>
      <c r="M72" s="93"/>
    </row>
    <row r="73" spans="1:13" ht="52.5">
      <c r="A73" s="20">
        <v>65</v>
      </c>
      <c r="B73" s="116" t="s">
        <v>122</v>
      </c>
      <c r="C73" s="20">
        <v>900</v>
      </c>
      <c r="D73" s="20">
        <v>90004</v>
      </c>
      <c r="E73" s="76" t="s">
        <v>21</v>
      </c>
      <c r="F73" s="22">
        <v>8000</v>
      </c>
      <c r="G73" s="22">
        <v>0</v>
      </c>
      <c r="H73" s="23">
        <v>8000</v>
      </c>
      <c r="I73" s="23">
        <v>0</v>
      </c>
      <c r="J73" s="23">
        <f t="shared" si="4"/>
        <v>8000</v>
      </c>
      <c r="K73" s="23">
        <f t="shared" si="5"/>
        <v>8000</v>
      </c>
      <c r="L73" s="22">
        <v>0</v>
      </c>
      <c r="M73" s="93" t="s">
        <v>49</v>
      </c>
    </row>
    <row r="74" spans="1:13" ht="26.25">
      <c r="A74" s="20">
        <v>66</v>
      </c>
      <c r="B74" s="117" t="s">
        <v>123</v>
      </c>
      <c r="C74" s="20">
        <v>900</v>
      </c>
      <c r="D74" s="20">
        <v>90004</v>
      </c>
      <c r="E74" s="76" t="s">
        <v>21</v>
      </c>
      <c r="F74" s="22">
        <v>8000</v>
      </c>
      <c r="G74" s="22">
        <v>0</v>
      </c>
      <c r="H74" s="23">
        <v>8000</v>
      </c>
      <c r="I74" s="23">
        <v>0</v>
      </c>
      <c r="J74" s="23">
        <f t="shared" si="4"/>
        <v>8000</v>
      </c>
      <c r="K74" s="23">
        <f t="shared" si="5"/>
        <v>8000</v>
      </c>
      <c r="L74" s="22">
        <v>0</v>
      </c>
      <c r="M74" s="93" t="s">
        <v>49</v>
      </c>
    </row>
    <row r="75" spans="1:13" ht="66">
      <c r="A75" s="20">
        <v>67</v>
      </c>
      <c r="B75" s="118" t="s">
        <v>124</v>
      </c>
      <c r="C75" s="27">
        <v>900</v>
      </c>
      <c r="D75" s="27">
        <v>90015</v>
      </c>
      <c r="E75" s="77" t="s">
        <v>21</v>
      </c>
      <c r="F75" s="31">
        <v>26160</v>
      </c>
      <c r="G75" s="31">
        <v>0</v>
      </c>
      <c r="H75" s="35">
        <v>14160</v>
      </c>
      <c r="I75" s="23">
        <v>0</v>
      </c>
      <c r="J75" s="23">
        <f t="shared" si="4"/>
        <v>14160</v>
      </c>
      <c r="K75" s="23">
        <f t="shared" si="5"/>
        <v>14160</v>
      </c>
      <c r="L75" s="22">
        <v>0</v>
      </c>
      <c r="M75" s="96"/>
    </row>
    <row r="76" spans="1:13" ht="39">
      <c r="A76" s="20">
        <v>68</v>
      </c>
      <c r="B76" s="112" t="s">
        <v>125</v>
      </c>
      <c r="C76" s="25" t="s">
        <v>126</v>
      </c>
      <c r="D76" s="25" t="s">
        <v>127</v>
      </c>
      <c r="E76" s="77" t="s">
        <v>18</v>
      </c>
      <c r="F76" s="31">
        <v>19500</v>
      </c>
      <c r="G76" s="31">
        <v>0</v>
      </c>
      <c r="H76" s="35">
        <v>6000</v>
      </c>
      <c r="I76" s="23">
        <v>0</v>
      </c>
      <c r="J76" s="23">
        <f t="shared" si="4"/>
        <v>6000</v>
      </c>
      <c r="K76" s="23">
        <f t="shared" si="5"/>
        <v>6000</v>
      </c>
      <c r="L76" s="22">
        <v>0</v>
      </c>
      <c r="M76" s="96" t="s">
        <v>49</v>
      </c>
    </row>
    <row r="77" spans="1:13" ht="26.25">
      <c r="A77" s="20">
        <v>69</v>
      </c>
      <c r="B77" s="103" t="s">
        <v>128</v>
      </c>
      <c r="C77" s="21" t="s">
        <v>126</v>
      </c>
      <c r="D77" s="21" t="s">
        <v>127</v>
      </c>
      <c r="E77" s="76" t="s">
        <v>21</v>
      </c>
      <c r="F77" s="22">
        <v>32560</v>
      </c>
      <c r="G77" s="22">
        <v>6396</v>
      </c>
      <c r="H77" s="23">
        <v>6000</v>
      </c>
      <c r="I77" s="23">
        <v>0</v>
      </c>
      <c r="J77" s="23">
        <f t="shared" si="4"/>
        <v>6000</v>
      </c>
      <c r="K77" s="23">
        <f t="shared" si="5"/>
        <v>6000</v>
      </c>
      <c r="L77" s="22">
        <v>0</v>
      </c>
      <c r="M77" s="93" t="s">
        <v>49</v>
      </c>
    </row>
    <row r="78" spans="1:13" ht="39">
      <c r="A78" s="20">
        <v>70</v>
      </c>
      <c r="B78" s="112" t="s">
        <v>129</v>
      </c>
      <c r="C78" s="25" t="s">
        <v>126</v>
      </c>
      <c r="D78" s="21" t="s">
        <v>127</v>
      </c>
      <c r="E78" s="76" t="s">
        <v>21</v>
      </c>
      <c r="F78" s="22">
        <v>27134</v>
      </c>
      <c r="G78" s="22">
        <v>17134</v>
      </c>
      <c r="H78" s="23">
        <v>10000</v>
      </c>
      <c r="I78" s="23">
        <v>0</v>
      </c>
      <c r="J78" s="23">
        <f t="shared" si="4"/>
        <v>10000</v>
      </c>
      <c r="K78" s="23">
        <f t="shared" si="5"/>
        <v>10000</v>
      </c>
      <c r="L78" s="22">
        <v>0</v>
      </c>
      <c r="M78" s="93" t="s">
        <v>49</v>
      </c>
    </row>
    <row r="79" spans="1:13" ht="52.5">
      <c r="A79" s="20">
        <v>71</v>
      </c>
      <c r="B79" s="108" t="s">
        <v>130</v>
      </c>
      <c r="C79" s="25" t="s">
        <v>126</v>
      </c>
      <c r="D79" s="25" t="s">
        <v>127</v>
      </c>
      <c r="E79" s="77" t="s">
        <v>21</v>
      </c>
      <c r="F79" s="31">
        <v>31500</v>
      </c>
      <c r="G79" s="31">
        <v>0</v>
      </c>
      <c r="H79" s="35">
        <v>31500</v>
      </c>
      <c r="I79" s="35">
        <v>0</v>
      </c>
      <c r="J79" s="35">
        <f t="shared" si="4"/>
        <v>31500</v>
      </c>
      <c r="K79" s="35">
        <f t="shared" si="5"/>
        <v>31500</v>
      </c>
      <c r="L79" s="31">
        <v>0</v>
      </c>
      <c r="M79" s="96"/>
    </row>
    <row r="80" spans="1:13" ht="52.5">
      <c r="A80" s="20">
        <v>72</v>
      </c>
      <c r="B80" s="103" t="s">
        <v>131</v>
      </c>
      <c r="C80" s="21" t="s">
        <v>126</v>
      </c>
      <c r="D80" s="21" t="s">
        <v>127</v>
      </c>
      <c r="E80" s="76" t="s">
        <v>21</v>
      </c>
      <c r="F80" s="22">
        <v>93712</v>
      </c>
      <c r="G80" s="22">
        <v>10473</v>
      </c>
      <c r="H80" s="23">
        <v>78905</v>
      </c>
      <c r="I80" s="23">
        <v>0</v>
      </c>
      <c r="J80" s="23">
        <f t="shared" si="4"/>
        <v>78905</v>
      </c>
      <c r="K80" s="23">
        <f t="shared" si="5"/>
        <v>78905</v>
      </c>
      <c r="L80" s="22">
        <v>0</v>
      </c>
      <c r="M80" s="89"/>
    </row>
    <row r="81" spans="1:13" ht="39">
      <c r="A81" s="20">
        <v>73</v>
      </c>
      <c r="B81" s="103" t="s">
        <v>132</v>
      </c>
      <c r="C81" s="21" t="s">
        <v>126</v>
      </c>
      <c r="D81" s="21" t="s">
        <v>127</v>
      </c>
      <c r="E81" s="76" t="s">
        <v>21</v>
      </c>
      <c r="F81" s="22">
        <v>107958</v>
      </c>
      <c r="G81" s="22">
        <v>17958</v>
      </c>
      <c r="H81" s="23">
        <v>80240</v>
      </c>
      <c r="I81" s="23">
        <v>0</v>
      </c>
      <c r="J81" s="23">
        <f t="shared" si="4"/>
        <v>80240</v>
      </c>
      <c r="K81" s="23">
        <f t="shared" si="5"/>
        <v>80240</v>
      </c>
      <c r="L81" s="22">
        <v>0</v>
      </c>
      <c r="M81" s="89"/>
    </row>
    <row r="82" spans="1:13" ht="39">
      <c r="A82" s="20">
        <v>74</v>
      </c>
      <c r="B82" s="103" t="s">
        <v>133</v>
      </c>
      <c r="C82" s="21" t="s">
        <v>126</v>
      </c>
      <c r="D82" s="21" t="s">
        <v>127</v>
      </c>
      <c r="E82" s="76" t="s">
        <v>18</v>
      </c>
      <c r="F82" s="22">
        <v>6000</v>
      </c>
      <c r="G82" s="22">
        <v>0</v>
      </c>
      <c r="H82" s="23">
        <v>6000</v>
      </c>
      <c r="I82" s="23">
        <v>0</v>
      </c>
      <c r="J82" s="23">
        <f t="shared" si="4"/>
        <v>6000</v>
      </c>
      <c r="K82" s="23">
        <f t="shared" si="5"/>
        <v>6000</v>
      </c>
      <c r="L82" s="22">
        <v>0</v>
      </c>
      <c r="M82" s="93" t="s">
        <v>49</v>
      </c>
    </row>
    <row r="83" spans="1:13" ht="39">
      <c r="A83" s="20">
        <v>75</v>
      </c>
      <c r="B83" s="103" t="s">
        <v>134</v>
      </c>
      <c r="C83" s="25" t="s">
        <v>126</v>
      </c>
      <c r="D83" s="25" t="s">
        <v>127</v>
      </c>
      <c r="E83" s="76" t="s">
        <v>21</v>
      </c>
      <c r="F83" s="22">
        <v>59361</v>
      </c>
      <c r="G83" s="22">
        <v>9163</v>
      </c>
      <c r="H83" s="23">
        <v>50860</v>
      </c>
      <c r="I83" s="23">
        <v>0</v>
      </c>
      <c r="J83" s="23">
        <f t="shared" si="4"/>
        <v>50860</v>
      </c>
      <c r="K83" s="23">
        <f t="shared" si="5"/>
        <v>50860</v>
      </c>
      <c r="L83" s="22">
        <v>0</v>
      </c>
      <c r="M83" s="93"/>
    </row>
    <row r="84" spans="1:13" ht="52.5">
      <c r="A84" s="20">
        <v>76</v>
      </c>
      <c r="B84" s="104" t="s">
        <v>135</v>
      </c>
      <c r="C84" s="25" t="s">
        <v>126</v>
      </c>
      <c r="D84" s="25" t="s">
        <v>127</v>
      </c>
      <c r="E84" s="76" t="s">
        <v>18</v>
      </c>
      <c r="F84" s="22">
        <v>7000</v>
      </c>
      <c r="G84" s="22">
        <v>0</v>
      </c>
      <c r="H84" s="23">
        <v>7000</v>
      </c>
      <c r="I84" s="23">
        <v>0</v>
      </c>
      <c r="J84" s="23">
        <f t="shared" si="4"/>
        <v>7000</v>
      </c>
      <c r="K84" s="23">
        <f t="shared" si="5"/>
        <v>7000</v>
      </c>
      <c r="L84" s="22">
        <v>0</v>
      </c>
      <c r="M84" s="93"/>
    </row>
    <row r="85" spans="1:13" ht="66">
      <c r="A85" s="20">
        <v>77</v>
      </c>
      <c r="B85" s="104" t="s">
        <v>136</v>
      </c>
      <c r="C85" s="25" t="s">
        <v>126</v>
      </c>
      <c r="D85" s="25" t="s">
        <v>127</v>
      </c>
      <c r="E85" s="76" t="s">
        <v>18</v>
      </c>
      <c r="F85" s="22">
        <v>7134</v>
      </c>
      <c r="G85" s="22">
        <v>1476</v>
      </c>
      <c r="H85" s="23">
        <v>5658</v>
      </c>
      <c r="I85" s="23">
        <v>0</v>
      </c>
      <c r="J85" s="23">
        <f t="shared" si="4"/>
        <v>5658</v>
      </c>
      <c r="K85" s="23">
        <f t="shared" si="5"/>
        <v>5658</v>
      </c>
      <c r="L85" s="22">
        <v>0</v>
      </c>
      <c r="M85" s="93" t="s">
        <v>137</v>
      </c>
    </row>
    <row r="86" spans="1:13" ht="39">
      <c r="A86" s="20">
        <v>78</v>
      </c>
      <c r="B86" s="104" t="s">
        <v>138</v>
      </c>
      <c r="C86" s="25" t="s">
        <v>126</v>
      </c>
      <c r="D86" s="25" t="s">
        <v>127</v>
      </c>
      <c r="E86" s="76" t="s">
        <v>21</v>
      </c>
      <c r="F86" s="22">
        <v>24518</v>
      </c>
      <c r="G86" s="22">
        <v>0</v>
      </c>
      <c r="H86" s="23">
        <v>24518</v>
      </c>
      <c r="I86" s="23">
        <v>0</v>
      </c>
      <c r="J86" s="23">
        <f t="shared" si="4"/>
        <v>24518</v>
      </c>
      <c r="K86" s="23">
        <f t="shared" si="5"/>
        <v>24518</v>
      </c>
      <c r="L86" s="22">
        <v>0</v>
      </c>
      <c r="M86" s="93"/>
    </row>
    <row r="87" spans="1:13" ht="92.25">
      <c r="A87" s="20">
        <v>79</v>
      </c>
      <c r="B87" s="103" t="s">
        <v>140</v>
      </c>
      <c r="C87" s="25" t="s">
        <v>126</v>
      </c>
      <c r="D87" s="21" t="s">
        <v>139</v>
      </c>
      <c r="E87" s="76" t="s">
        <v>21</v>
      </c>
      <c r="F87" s="22">
        <v>6700</v>
      </c>
      <c r="G87" s="22">
        <v>0</v>
      </c>
      <c r="H87" s="23">
        <v>6700</v>
      </c>
      <c r="I87" s="23">
        <v>0</v>
      </c>
      <c r="J87" s="23">
        <v>6700</v>
      </c>
      <c r="K87" s="23">
        <f t="shared" si="5"/>
        <v>6700</v>
      </c>
      <c r="L87" s="22">
        <v>0</v>
      </c>
      <c r="M87" s="93" t="s">
        <v>49</v>
      </c>
    </row>
    <row r="88" spans="1:13" ht="26.25">
      <c r="A88" s="20">
        <v>80</v>
      </c>
      <c r="B88" s="112" t="s">
        <v>141</v>
      </c>
      <c r="C88" s="25" t="s">
        <v>126</v>
      </c>
      <c r="D88" s="21" t="s">
        <v>139</v>
      </c>
      <c r="E88" s="76" t="s">
        <v>21</v>
      </c>
      <c r="F88" s="22">
        <v>7000</v>
      </c>
      <c r="G88" s="22">
        <v>0</v>
      </c>
      <c r="H88" s="23">
        <v>7000</v>
      </c>
      <c r="I88" s="23">
        <v>0</v>
      </c>
      <c r="J88" s="23">
        <f>H88+I88</f>
        <v>7000</v>
      </c>
      <c r="K88" s="23">
        <f t="shared" si="5"/>
        <v>7000</v>
      </c>
      <c r="L88" s="22">
        <v>0</v>
      </c>
      <c r="M88" s="93" t="s">
        <v>49</v>
      </c>
    </row>
    <row r="89" spans="1:13" ht="39">
      <c r="A89" s="20">
        <v>81</v>
      </c>
      <c r="B89" s="112" t="s">
        <v>142</v>
      </c>
      <c r="C89" s="25" t="s">
        <v>126</v>
      </c>
      <c r="D89" s="21" t="s">
        <v>139</v>
      </c>
      <c r="E89" s="76" t="s">
        <v>21</v>
      </c>
      <c r="F89" s="22">
        <v>50000</v>
      </c>
      <c r="G89" s="22">
        <v>0</v>
      </c>
      <c r="H89" s="23">
        <v>40000</v>
      </c>
      <c r="I89" s="23">
        <v>0</v>
      </c>
      <c r="J89" s="23">
        <f>H89+I89</f>
        <v>40000</v>
      </c>
      <c r="K89" s="23">
        <f t="shared" si="5"/>
        <v>40000</v>
      </c>
      <c r="L89" s="22">
        <v>0</v>
      </c>
      <c r="M89" s="93"/>
    </row>
    <row r="90" spans="1:13" ht="39">
      <c r="A90" s="20">
        <v>82</v>
      </c>
      <c r="B90" s="112" t="s">
        <v>143</v>
      </c>
      <c r="C90" s="25" t="s">
        <v>126</v>
      </c>
      <c r="D90" s="21" t="s">
        <v>139</v>
      </c>
      <c r="E90" s="76" t="s">
        <v>21</v>
      </c>
      <c r="F90" s="22">
        <v>1444</v>
      </c>
      <c r="G90" s="22">
        <v>0</v>
      </c>
      <c r="H90" s="23">
        <v>1444</v>
      </c>
      <c r="I90" s="23">
        <v>0</v>
      </c>
      <c r="J90" s="23">
        <v>1444</v>
      </c>
      <c r="K90" s="23">
        <v>1444</v>
      </c>
      <c r="L90" s="22"/>
      <c r="M90" s="93"/>
    </row>
    <row r="91" spans="1:13" ht="66">
      <c r="A91" s="20">
        <v>83</v>
      </c>
      <c r="B91" s="112" t="s">
        <v>144</v>
      </c>
      <c r="C91" s="25" t="s">
        <v>126</v>
      </c>
      <c r="D91" s="21" t="s">
        <v>139</v>
      </c>
      <c r="E91" s="76" t="s">
        <v>21</v>
      </c>
      <c r="F91" s="22">
        <v>8400</v>
      </c>
      <c r="G91" s="22">
        <v>0</v>
      </c>
      <c r="H91" s="23">
        <v>8400</v>
      </c>
      <c r="I91" s="23">
        <v>0</v>
      </c>
      <c r="J91" s="23">
        <v>8400</v>
      </c>
      <c r="K91" s="23">
        <v>8400</v>
      </c>
      <c r="L91" s="22"/>
      <c r="M91" s="93"/>
    </row>
    <row r="92" spans="1:13" ht="66">
      <c r="A92" s="20">
        <v>84</v>
      </c>
      <c r="B92" s="103" t="s">
        <v>145</v>
      </c>
      <c r="C92" s="21" t="s">
        <v>146</v>
      </c>
      <c r="D92" s="21" t="s">
        <v>147</v>
      </c>
      <c r="E92" s="76" t="s">
        <v>21</v>
      </c>
      <c r="F92" s="22">
        <v>61686</v>
      </c>
      <c r="G92" s="22">
        <v>0</v>
      </c>
      <c r="H92" s="48">
        <v>53939</v>
      </c>
      <c r="I92" s="23">
        <v>-17778</v>
      </c>
      <c r="J92" s="23">
        <f>H92+I92</f>
        <v>36161</v>
      </c>
      <c r="K92" s="23">
        <f>J92</f>
        <v>36161</v>
      </c>
      <c r="L92" s="22">
        <v>0</v>
      </c>
      <c r="M92" s="89"/>
    </row>
    <row r="93" spans="1:13" ht="66">
      <c r="A93" s="20">
        <v>85</v>
      </c>
      <c r="B93" s="103" t="s">
        <v>148</v>
      </c>
      <c r="C93" s="21" t="s">
        <v>146</v>
      </c>
      <c r="D93" s="21" t="s">
        <v>147</v>
      </c>
      <c r="E93" s="76" t="s">
        <v>21</v>
      </c>
      <c r="F93" s="22">
        <v>7298</v>
      </c>
      <c r="G93" s="22">
        <v>0</v>
      </c>
      <c r="H93" s="48">
        <v>7298</v>
      </c>
      <c r="I93" s="23">
        <v>0</v>
      </c>
      <c r="J93" s="23">
        <f>H93+I93</f>
        <v>7298</v>
      </c>
      <c r="K93" s="23">
        <f>J93</f>
        <v>7298</v>
      </c>
      <c r="L93" s="22">
        <v>0</v>
      </c>
      <c r="M93" s="89"/>
    </row>
    <row r="94" spans="1:13" ht="39">
      <c r="A94" s="20">
        <v>86</v>
      </c>
      <c r="B94" s="103" t="s">
        <v>149</v>
      </c>
      <c r="C94" s="21" t="s">
        <v>146</v>
      </c>
      <c r="D94" s="21" t="s">
        <v>150</v>
      </c>
      <c r="E94" s="76" t="s">
        <v>21</v>
      </c>
      <c r="F94" s="22">
        <v>10000</v>
      </c>
      <c r="G94" s="22">
        <v>0</v>
      </c>
      <c r="H94" s="23">
        <v>10000</v>
      </c>
      <c r="I94" s="23">
        <v>0</v>
      </c>
      <c r="J94" s="23">
        <f>H94+I94</f>
        <v>10000</v>
      </c>
      <c r="K94" s="23">
        <f>J94</f>
        <v>10000</v>
      </c>
      <c r="L94" s="22">
        <v>0</v>
      </c>
      <c r="M94" s="93" t="s">
        <v>49</v>
      </c>
    </row>
    <row r="95" spans="1:13" ht="39">
      <c r="A95" s="20">
        <v>87</v>
      </c>
      <c r="B95" s="103" t="s">
        <v>151</v>
      </c>
      <c r="C95" s="21" t="s">
        <v>146</v>
      </c>
      <c r="D95" s="21" t="s">
        <v>150</v>
      </c>
      <c r="E95" s="76" t="s">
        <v>21</v>
      </c>
      <c r="F95" s="22">
        <v>4000</v>
      </c>
      <c r="G95" s="22">
        <v>0</v>
      </c>
      <c r="H95" s="23">
        <v>4000</v>
      </c>
      <c r="I95" s="23">
        <v>0</v>
      </c>
      <c r="J95" s="23">
        <f>H95+I95</f>
        <v>4000</v>
      </c>
      <c r="K95" s="23">
        <f>J95</f>
        <v>4000</v>
      </c>
      <c r="L95" s="22"/>
      <c r="M95" s="93" t="s">
        <v>152</v>
      </c>
    </row>
    <row r="96" spans="1:13" ht="39">
      <c r="A96" s="20">
        <v>88</v>
      </c>
      <c r="B96" s="103" t="s">
        <v>153</v>
      </c>
      <c r="C96" s="21" t="s">
        <v>146</v>
      </c>
      <c r="D96" s="21" t="s">
        <v>150</v>
      </c>
      <c r="E96" s="76" t="s">
        <v>21</v>
      </c>
      <c r="F96" s="22">
        <v>2500</v>
      </c>
      <c r="G96" s="22">
        <v>0</v>
      </c>
      <c r="H96" s="23">
        <v>2500</v>
      </c>
      <c r="I96" s="23">
        <v>0</v>
      </c>
      <c r="J96" s="23">
        <v>2500</v>
      </c>
      <c r="K96" s="23">
        <v>2500</v>
      </c>
      <c r="L96" s="22"/>
      <c r="M96" s="93"/>
    </row>
    <row r="97" spans="1:13" ht="39">
      <c r="A97" s="20">
        <v>89</v>
      </c>
      <c r="B97" s="103" t="s">
        <v>154</v>
      </c>
      <c r="C97" s="21" t="s">
        <v>146</v>
      </c>
      <c r="D97" s="21" t="s">
        <v>150</v>
      </c>
      <c r="E97" s="76" t="s">
        <v>21</v>
      </c>
      <c r="F97" s="22">
        <v>4000</v>
      </c>
      <c r="G97" s="22">
        <v>0</v>
      </c>
      <c r="H97" s="23">
        <v>4000</v>
      </c>
      <c r="I97" s="23">
        <v>0</v>
      </c>
      <c r="J97" s="23">
        <f>H97+I97</f>
        <v>4000</v>
      </c>
      <c r="K97" s="23">
        <f>J97</f>
        <v>4000</v>
      </c>
      <c r="L97" s="22">
        <v>0</v>
      </c>
      <c r="M97" s="93" t="s">
        <v>49</v>
      </c>
    </row>
    <row r="98" spans="1:13" ht="52.5">
      <c r="A98" s="20">
        <v>90</v>
      </c>
      <c r="B98" s="103" t="s">
        <v>155</v>
      </c>
      <c r="C98" s="21" t="s">
        <v>146</v>
      </c>
      <c r="D98" s="21" t="s">
        <v>150</v>
      </c>
      <c r="E98" s="76" t="s">
        <v>21</v>
      </c>
      <c r="F98" s="22">
        <v>19797</v>
      </c>
      <c r="G98" s="22">
        <v>10829</v>
      </c>
      <c r="H98" s="23">
        <v>7968</v>
      </c>
      <c r="I98" s="23">
        <v>0</v>
      </c>
      <c r="J98" s="23">
        <f>H98+I98</f>
        <v>7968</v>
      </c>
      <c r="K98" s="23">
        <f>J98</f>
        <v>7968</v>
      </c>
      <c r="L98" s="22">
        <v>0</v>
      </c>
      <c r="M98" s="93" t="s">
        <v>49</v>
      </c>
    </row>
    <row r="99" spans="1:13" ht="132">
      <c r="A99" s="20">
        <v>91</v>
      </c>
      <c r="B99" s="112" t="s">
        <v>156</v>
      </c>
      <c r="C99" s="25" t="s">
        <v>146</v>
      </c>
      <c r="D99" s="21" t="s">
        <v>150</v>
      </c>
      <c r="E99" s="76" t="s">
        <v>21</v>
      </c>
      <c r="F99" s="22">
        <v>1611690</v>
      </c>
      <c r="G99" s="22">
        <v>11690</v>
      </c>
      <c r="H99" s="23">
        <v>1400000</v>
      </c>
      <c r="I99" s="23">
        <v>0</v>
      </c>
      <c r="J99" s="23">
        <f>H99+I99</f>
        <v>1400000</v>
      </c>
      <c r="K99" s="23">
        <f>J99</f>
        <v>1400000</v>
      </c>
      <c r="L99" s="22">
        <v>0</v>
      </c>
      <c r="M99" s="89" t="s">
        <v>157</v>
      </c>
    </row>
    <row r="100" spans="1:13" ht="39">
      <c r="A100" s="20">
        <v>92</v>
      </c>
      <c r="B100" s="103" t="s">
        <v>158</v>
      </c>
      <c r="C100" s="21" t="s">
        <v>146</v>
      </c>
      <c r="D100" s="21" t="s">
        <v>150</v>
      </c>
      <c r="E100" s="78" t="s">
        <v>21</v>
      </c>
      <c r="F100" s="22">
        <v>13000</v>
      </c>
      <c r="G100" s="22">
        <v>0</v>
      </c>
      <c r="H100" s="23">
        <v>13000</v>
      </c>
      <c r="I100" s="23">
        <v>0</v>
      </c>
      <c r="J100" s="23">
        <f>H100+I100</f>
        <v>13000</v>
      </c>
      <c r="K100" s="23">
        <f>J100</f>
        <v>13000</v>
      </c>
      <c r="L100" s="22">
        <v>0</v>
      </c>
      <c r="M100" s="93" t="s">
        <v>49</v>
      </c>
    </row>
    <row r="101" spans="1:13" ht="39">
      <c r="A101" s="20">
        <v>93</v>
      </c>
      <c r="B101" s="103" t="s">
        <v>159</v>
      </c>
      <c r="C101" s="21" t="s">
        <v>146</v>
      </c>
      <c r="D101" s="21" t="s">
        <v>150</v>
      </c>
      <c r="E101" s="78" t="s">
        <v>21</v>
      </c>
      <c r="F101" s="22">
        <v>4000</v>
      </c>
      <c r="G101" s="22">
        <v>0</v>
      </c>
      <c r="H101" s="23">
        <v>4000</v>
      </c>
      <c r="I101" s="23">
        <v>0</v>
      </c>
      <c r="J101" s="23">
        <v>4000</v>
      </c>
      <c r="K101" s="23">
        <v>4000</v>
      </c>
      <c r="L101" s="22"/>
      <c r="M101" s="93" t="s">
        <v>49</v>
      </c>
    </row>
    <row r="102" spans="1:13" ht="52.5">
      <c r="A102" s="20">
        <v>94</v>
      </c>
      <c r="B102" s="104" t="s">
        <v>160</v>
      </c>
      <c r="C102" s="21" t="s">
        <v>146</v>
      </c>
      <c r="D102" s="21" t="s">
        <v>150</v>
      </c>
      <c r="E102" s="78" t="s">
        <v>21</v>
      </c>
      <c r="F102" s="22">
        <v>12900</v>
      </c>
      <c r="G102" s="22">
        <v>0</v>
      </c>
      <c r="H102" s="23">
        <v>12900</v>
      </c>
      <c r="I102" s="23">
        <v>0</v>
      </c>
      <c r="J102" s="23">
        <f aca="true" t="shared" si="6" ref="J102:J110">H102+I102</f>
        <v>12900</v>
      </c>
      <c r="K102" s="23">
        <f aca="true" t="shared" si="7" ref="K102:K110">J102</f>
        <v>12900</v>
      </c>
      <c r="L102" s="22">
        <v>0</v>
      </c>
      <c r="M102" s="93"/>
    </row>
    <row r="103" spans="1:13" ht="39">
      <c r="A103" s="20">
        <v>95</v>
      </c>
      <c r="B103" s="104" t="s">
        <v>161</v>
      </c>
      <c r="C103" s="21" t="s">
        <v>146</v>
      </c>
      <c r="D103" s="21" t="s">
        <v>150</v>
      </c>
      <c r="E103" s="78" t="s">
        <v>21</v>
      </c>
      <c r="F103" s="22">
        <v>2000</v>
      </c>
      <c r="G103" s="22">
        <v>0</v>
      </c>
      <c r="H103" s="23">
        <v>2000</v>
      </c>
      <c r="I103" s="23">
        <v>0</v>
      </c>
      <c r="J103" s="23">
        <f t="shared" si="6"/>
        <v>2000</v>
      </c>
      <c r="K103" s="23">
        <f t="shared" si="7"/>
        <v>2000</v>
      </c>
      <c r="L103" s="22">
        <v>0</v>
      </c>
      <c r="M103" s="93" t="s">
        <v>49</v>
      </c>
    </row>
    <row r="104" spans="1:13" ht="26.25">
      <c r="A104" s="20">
        <v>96</v>
      </c>
      <c r="B104" s="103" t="s">
        <v>162</v>
      </c>
      <c r="C104" s="21" t="s">
        <v>146</v>
      </c>
      <c r="D104" s="21" t="s">
        <v>163</v>
      </c>
      <c r="E104" s="76" t="s">
        <v>21</v>
      </c>
      <c r="F104" s="22">
        <v>10000</v>
      </c>
      <c r="G104" s="22">
        <v>0</v>
      </c>
      <c r="H104" s="23">
        <v>10000</v>
      </c>
      <c r="I104" s="23">
        <v>0</v>
      </c>
      <c r="J104" s="23">
        <f t="shared" si="6"/>
        <v>10000</v>
      </c>
      <c r="K104" s="23">
        <f t="shared" si="7"/>
        <v>10000</v>
      </c>
      <c r="L104" s="22">
        <v>0</v>
      </c>
      <c r="M104" s="89"/>
    </row>
    <row r="105" spans="1:13" ht="26.25">
      <c r="A105" s="20">
        <v>97</v>
      </c>
      <c r="B105" s="112" t="s">
        <v>164</v>
      </c>
      <c r="C105" s="25" t="s">
        <v>146</v>
      </c>
      <c r="D105" s="25" t="s">
        <v>163</v>
      </c>
      <c r="E105" s="77" t="s">
        <v>21</v>
      </c>
      <c r="F105" s="31">
        <v>200000</v>
      </c>
      <c r="G105" s="31">
        <v>0</v>
      </c>
      <c r="H105" s="35">
        <v>200000</v>
      </c>
      <c r="I105" s="35">
        <v>0</v>
      </c>
      <c r="J105" s="35">
        <f t="shared" si="6"/>
        <v>200000</v>
      </c>
      <c r="K105" s="35">
        <f t="shared" si="7"/>
        <v>200000</v>
      </c>
      <c r="L105" s="31">
        <v>0</v>
      </c>
      <c r="M105" s="90"/>
    </row>
    <row r="106" spans="1:13" ht="78.75">
      <c r="A106" s="20">
        <v>98</v>
      </c>
      <c r="B106" s="103" t="s">
        <v>165</v>
      </c>
      <c r="C106" s="25" t="s">
        <v>146</v>
      </c>
      <c r="D106" s="25" t="s">
        <v>166</v>
      </c>
      <c r="E106" s="77" t="s">
        <v>21</v>
      </c>
      <c r="F106" s="31">
        <v>137700</v>
      </c>
      <c r="G106" s="31">
        <v>0</v>
      </c>
      <c r="H106" s="35">
        <v>137700</v>
      </c>
      <c r="I106" s="23">
        <v>0</v>
      </c>
      <c r="J106" s="23">
        <f t="shared" si="6"/>
        <v>137700</v>
      </c>
      <c r="K106" s="23">
        <f t="shared" si="7"/>
        <v>137700</v>
      </c>
      <c r="L106" s="22">
        <v>0</v>
      </c>
      <c r="M106" s="89"/>
    </row>
    <row r="107" spans="1:13" ht="39">
      <c r="A107" s="20">
        <v>99</v>
      </c>
      <c r="B107" s="103" t="s">
        <v>167</v>
      </c>
      <c r="C107" s="25" t="s">
        <v>146</v>
      </c>
      <c r="D107" s="25" t="s">
        <v>166</v>
      </c>
      <c r="E107" s="77" t="s">
        <v>21</v>
      </c>
      <c r="F107" s="31">
        <v>12000</v>
      </c>
      <c r="G107" s="31">
        <v>0</v>
      </c>
      <c r="H107" s="35">
        <v>12000</v>
      </c>
      <c r="I107" s="23">
        <v>0</v>
      </c>
      <c r="J107" s="23">
        <f t="shared" si="6"/>
        <v>12000</v>
      </c>
      <c r="K107" s="23">
        <f t="shared" si="7"/>
        <v>12000</v>
      </c>
      <c r="L107" s="22">
        <v>0</v>
      </c>
      <c r="M107" s="89"/>
    </row>
    <row r="108" spans="1:13" s="37" customFormat="1" ht="24">
      <c r="A108" s="20">
        <v>100</v>
      </c>
      <c r="B108" s="119" t="s">
        <v>168</v>
      </c>
      <c r="C108" s="39">
        <v>921</v>
      </c>
      <c r="D108" s="39">
        <v>92120</v>
      </c>
      <c r="E108" s="79" t="s">
        <v>21</v>
      </c>
      <c r="F108" s="40">
        <v>5508778</v>
      </c>
      <c r="G108" s="40">
        <v>1702278</v>
      </c>
      <c r="H108" s="60">
        <v>1000000</v>
      </c>
      <c r="I108" s="41">
        <v>0</v>
      </c>
      <c r="J108" s="41">
        <f t="shared" si="6"/>
        <v>1000000</v>
      </c>
      <c r="K108" s="41">
        <f t="shared" si="7"/>
        <v>1000000</v>
      </c>
      <c r="L108" s="38">
        <v>0</v>
      </c>
      <c r="M108" s="97" t="s">
        <v>169</v>
      </c>
    </row>
    <row r="109" spans="1:13" ht="66">
      <c r="A109" s="20">
        <v>101</v>
      </c>
      <c r="B109" s="105" t="s">
        <v>170</v>
      </c>
      <c r="C109" s="42">
        <v>921</v>
      </c>
      <c r="D109" s="42">
        <v>92120</v>
      </c>
      <c r="E109" s="78" t="s">
        <v>21</v>
      </c>
      <c r="F109" s="28">
        <v>348546</v>
      </c>
      <c r="G109" s="28">
        <v>0</v>
      </c>
      <c r="H109" s="48">
        <v>329592</v>
      </c>
      <c r="I109" s="23">
        <v>-270</v>
      </c>
      <c r="J109" s="23">
        <f t="shared" si="6"/>
        <v>329322</v>
      </c>
      <c r="K109" s="23">
        <f t="shared" si="7"/>
        <v>329322</v>
      </c>
      <c r="L109" s="22">
        <v>0</v>
      </c>
      <c r="M109" s="89" t="s">
        <v>171</v>
      </c>
    </row>
    <row r="110" spans="1:13" ht="52.5">
      <c r="A110" s="20">
        <v>102</v>
      </c>
      <c r="B110" s="108" t="s">
        <v>172</v>
      </c>
      <c r="C110" s="42">
        <v>921</v>
      </c>
      <c r="D110" s="42">
        <v>92120</v>
      </c>
      <c r="E110" s="78" t="s">
        <v>18</v>
      </c>
      <c r="F110" s="28">
        <v>26300</v>
      </c>
      <c r="G110" s="28">
        <v>0</v>
      </c>
      <c r="H110" s="48">
        <v>26300</v>
      </c>
      <c r="I110" s="23">
        <v>0</v>
      </c>
      <c r="J110" s="23">
        <f t="shared" si="6"/>
        <v>26300</v>
      </c>
      <c r="K110" s="23">
        <f t="shared" si="7"/>
        <v>26300</v>
      </c>
      <c r="L110" s="22">
        <v>0</v>
      </c>
      <c r="M110" s="89"/>
    </row>
    <row r="111" spans="1:13" ht="118.5">
      <c r="A111" s="20">
        <v>103</v>
      </c>
      <c r="B111" s="108" t="s">
        <v>173</v>
      </c>
      <c r="C111" s="42">
        <v>921</v>
      </c>
      <c r="D111" s="42">
        <v>92120</v>
      </c>
      <c r="E111" s="78" t="s">
        <v>18</v>
      </c>
      <c r="F111" s="28">
        <v>53900</v>
      </c>
      <c r="G111" s="28">
        <v>0</v>
      </c>
      <c r="H111" s="48">
        <v>53900</v>
      </c>
      <c r="I111" s="23">
        <v>0</v>
      </c>
      <c r="J111" s="23">
        <v>53900</v>
      </c>
      <c r="K111" s="23">
        <v>53900</v>
      </c>
      <c r="L111" s="22">
        <v>0</v>
      </c>
      <c r="M111" s="89"/>
    </row>
    <row r="112" spans="1:13" ht="60">
      <c r="A112" s="20">
        <v>104</v>
      </c>
      <c r="B112" s="120" t="s">
        <v>174</v>
      </c>
      <c r="C112" s="43">
        <v>921</v>
      </c>
      <c r="D112" s="43">
        <v>92195</v>
      </c>
      <c r="E112" s="80" t="s">
        <v>21</v>
      </c>
      <c r="F112" s="44">
        <v>7500</v>
      </c>
      <c r="G112" s="44">
        <v>0</v>
      </c>
      <c r="H112" s="48">
        <v>37500</v>
      </c>
      <c r="I112" s="23">
        <v>0</v>
      </c>
      <c r="J112" s="23">
        <f aca="true" t="shared" si="8" ref="J112:J120">H112+I112</f>
        <v>37500</v>
      </c>
      <c r="K112" s="23">
        <f aca="true" t="shared" si="9" ref="K112:K119">J112</f>
        <v>37500</v>
      </c>
      <c r="L112" s="22">
        <v>0</v>
      </c>
      <c r="M112" s="89" t="s">
        <v>175</v>
      </c>
    </row>
    <row r="113" spans="1:13" ht="26.25">
      <c r="A113" s="20">
        <v>105</v>
      </c>
      <c r="B113" s="112" t="s">
        <v>176</v>
      </c>
      <c r="C113" s="42">
        <v>926</v>
      </c>
      <c r="D113" s="42">
        <v>92601</v>
      </c>
      <c r="E113" s="78" t="s">
        <v>21</v>
      </c>
      <c r="F113" s="28">
        <v>10000</v>
      </c>
      <c r="G113" s="28">
        <v>0</v>
      </c>
      <c r="H113" s="59">
        <v>10000</v>
      </c>
      <c r="I113" s="35">
        <v>0</v>
      </c>
      <c r="J113" s="35">
        <f t="shared" si="8"/>
        <v>10000</v>
      </c>
      <c r="K113" s="35">
        <f t="shared" si="9"/>
        <v>10000</v>
      </c>
      <c r="L113" s="31">
        <v>0</v>
      </c>
      <c r="M113" s="89"/>
    </row>
    <row r="114" spans="1:13" ht="39">
      <c r="A114" s="20">
        <v>106</v>
      </c>
      <c r="B114" s="112" t="s">
        <v>177</v>
      </c>
      <c r="C114" s="42">
        <v>926</v>
      </c>
      <c r="D114" s="42">
        <v>92601</v>
      </c>
      <c r="E114" s="78" t="s">
        <v>21</v>
      </c>
      <c r="F114" s="28">
        <v>18000</v>
      </c>
      <c r="G114" s="28">
        <v>0</v>
      </c>
      <c r="H114" s="59">
        <v>18000</v>
      </c>
      <c r="I114" s="23">
        <v>0</v>
      </c>
      <c r="J114" s="23">
        <f t="shared" si="8"/>
        <v>18000</v>
      </c>
      <c r="K114" s="23">
        <f t="shared" si="9"/>
        <v>18000</v>
      </c>
      <c r="L114" s="22">
        <v>0</v>
      </c>
      <c r="M114" s="96" t="s">
        <v>49</v>
      </c>
    </row>
    <row r="115" spans="1:13" ht="39">
      <c r="A115" s="20">
        <v>107</v>
      </c>
      <c r="B115" s="103" t="s">
        <v>178</v>
      </c>
      <c r="C115" s="42">
        <v>926</v>
      </c>
      <c r="D115" s="42">
        <v>92601</v>
      </c>
      <c r="E115" s="78" t="s">
        <v>21</v>
      </c>
      <c r="F115" s="28">
        <v>6500</v>
      </c>
      <c r="G115" s="28">
        <v>0</v>
      </c>
      <c r="H115" s="48">
        <v>6500</v>
      </c>
      <c r="I115" s="23">
        <v>0</v>
      </c>
      <c r="J115" s="23">
        <f t="shared" si="8"/>
        <v>6500</v>
      </c>
      <c r="K115" s="23">
        <f t="shared" si="9"/>
        <v>6500</v>
      </c>
      <c r="L115" s="22">
        <v>0</v>
      </c>
      <c r="M115" s="93" t="s">
        <v>49</v>
      </c>
    </row>
    <row r="116" spans="1:13" ht="39">
      <c r="A116" s="20">
        <v>108</v>
      </c>
      <c r="B116" s="104" t="s">
        <v>179</v>
      </c>
      <c r="C116" s="45">
        <v>926</v>
      </c>
      <c r="D116" s="45">
        <v>92601</v>
      </c>
      <c r="E116" s="81" t="s">
        <v>21</v>
      </c>
      <c r="F116" s="46">
        <v>1607758</v>
      </c>
      <c r="G116" s="46">
        <v>0</v>
      </c>
      <c r="H116" s="61">
        <v>1607758</v>
      </c>
      <c r="I116" s="47">
        <v>0</v>
      </c>
      <c r="J116" s="47">
        <f t="shared" si="8"/>
        <v>1607758</v>
      </c>
      <c r="K116" s="47">
        <f t="shared" si="9"/>
        <v>1607758</v>
      </c>
      <c r="L116" s="34">
        <v>0</v>
      </c>
      <c r="M116" s="92" t="s">
        <v>180</v>
      </c>
    </row>
    <row r="117" spans="1:13" ht="52.5">
      <c r="A117" s="20">
        <v>109</v>
      </c>
      <c r="B117" s="103" t="s">
        <v>181</v>
      </c>
      <c r="C117" s="43">
        <v>926</v>
      </c>
      <c r="D117" s="43">
        <v>92601</v>
      </c>
      <c r="E117" s="80" t="s">
        <v>21</v>
      </c>
      <c r="F117" s="44">
        <v>110897</v>
      </c>
      <c r="G117" s="44">
        <v>90897</v>
      </c>
      <c r="H117" s="48">
        <v>99581</v>
      </c>
      <c r="I117" s="48">
        <v>0</v>
      </c>
      <c r="J117" s="23">
        <f t="shared" si="8"/>
        <v>99581</v>
      </c>
      <c r="K117" s="23">
        <f t="shared" si="9"/>
        <v>99581</v>
      </c>
      <c r="L117" s="22">
        <v>0</v>
      </c>
      <c r="M117" s="89"/>
    </row>
    <row r="118" spans="1:13" ht="39">
      <c r="A118" s="20">
        <v>110</v>
      </c>
      <c r="B118" s="105" t="s">
        <v>182</v>
      </c>
      <c r="C118" s="21" t="s">
        <v>183</v>
      </c>
      <c r="D118" s="21" t="s">
        <v>184</v>
      </c>
      <c r="E118" s="76" t="s">
        <v>18</v>
      </c>
      <c r="F118" s="36">
        <v>3567</v>
      </c>
      <c r="G118" s="36">
        <v>0</v>
      </c>
      <c r="H118" s="23">
        <v>3567</v>
      </c>
      <c r="I118" s="23">
        <v>0</v>
      </c>
      <c r="J118" s="23">
        <f t="shared" si="8"/>
        <v>3567</v>
      </c>
      <c r="K118" s="23">
        <f t="shared" si="9"/>
        <v>3567</v>
      </c>
      <c r="L118" s="22">
        <v>0</v>
      </c>
      <c r="M118" s="94" t="s">
        <v>185</v>
      </c>
    </row>
    <row r="119" spans="1:13" ht="84">
      <c r="A119" s="20">
        <v>111</v>
      </c>
      <c r="B119" s="103" t="s">
        <v>186</v>
      </c>
      <c r="C119" s="21" t="s">
        <v>183</v>
      </c>
      <c r="D119" s="33" t="s">
        <v>184</v>
      </c>
      <c r="E119" s="76" t="s">
        <v>21</v>
      </c>
      <c r="F119" s="22">
        <v>52200</v>
      </c>
      <c r="G119" s="31">
        <v>0</v>
      </c>
      <c r="H119" s="23">
        <v>52200</v>
      </c>
      <c r="I119" s="47">
        <v>0</v>
      </c>
      <c r="J119" s="23">
        <f t="shared" si="8"/>
        <v>52200</v>
      </c>
      <c r="K119" s="35">
        <f t="shared" si="9"/>
        <v>52200</v>
      </c>
      <c r="L119" s="31">
        <v>0</v>
      </c>
      <c r="M119" s="89" t="s">
        <v>187</v>
      </c>
    </row>
    <row r="120" spans="1:13" ht="66">
      <c r="A120" s="20">
        <v>112</v>
      </c>
      <c r="B120" s="103" t="s">
        <v>188</v>
      </c>
      <c r="C120" s="56" t="s">
        <v>183</v>
      </c>
      <c r="D120" s="33" t="s">
        <v>184</v>
      </c>
      <c r="E120" s="76" t="s">
        <v>21</v>
      </c>
      <c r="F120" s="22">
        <v>265000</v>
      </c>
      <c r="G120" s="31">
        <v>0</v>
      </c>
      <c r="H120" s="62">
        <v>265000</v>
      </c>
      <c r="I120" s="47">
        <v>0</v>
      </c>
      <c r="J120" s="23">
        <f t="shared" si="8"/>
        <v>265000</v>
      </c>
      <c r="K120" s="35">
        <v>115000</v>
      </c>
      <c r="L120" s="31">
        <v>150000</v>
      </c>
      <c r="M120" s="89"/>
    </row>
    <row r="121" spans="1:13" ht="26.25">
      <c r="A121" s="20">
        <v>113</v>
      </c>
      <c r="B121" s="103" t="s">
        <v>189</v>
      </c>
      <c r="C121" s="49" t="s">
        <v>183</v>
      </c>
      <c r="D121" s="33" t="s">
        <v>184</v>
      </c>
      <c r="E121" s="76" t="s">
        <v>21</v>
      </c>
      <c r="F121" s="22">
        <v>2460</v>
      </c>
      <c r="G121" s="31">
        <v>0</v>
      </c>
      <c r="H121" s="63">
        <v>2460</v>
      </c>
      <c r="I121" s="57">
        <v>0</v>
      </c>
      <c r="J121" s="23">
        <v>2460</v>
      </c>
      <c r="K121" s="35">
        <v>2460</v>
      </c>
      <c r="L121" s="31">
        <v>0</v>
      </c>
      <c r="M121" s="89"/>
    </row>
    <row r="122" spans="1:13" ht="13.5">
      <c r="A122" s="50"/>
      <c r="B122" s="121" t="s">
        <v>190</v>
      </c>
      <c r="C122" s="51"/>
      <c r="D122" s="52"/>
      <c r="E122" s="82"/>
      <c r="F122" s="53">
        <f aca="true" t="shared" si="10" ref="F122:L122">SUM(F9:F121)</f>
        <v>42602614</v>
      </c>
      <c r="G122" s="53">
        <f t="shared" si="10"/>
        <v>2918166</v>
      </c>
      <c r="H122" s="54">
        <f t="shared" si="10"/>
        <v>23431961.32</v>
      </c>
      <c r="I122" s="54">
        <f t="shared" si="10"/>
        <v>-78017</v>
      </c>
      <c r="J122" s="54">
        <f t="shared" si="10"/>
        <v>23353944.32</v>
      </c>
      <c r="K122" s="54">
        <f t="shared" si="10"/>
        <v>19914724.32</v>
      </c>
      <c r="L122" s="53">
        <f t="shared" si="10"/>
        <v>3439220</v>
      </c>
      <c r="M122" s="98"/>
    </row>
    <row r="146" spans="9:10" ht="12.75">
      <c r="I146" s="2" t="s">
        <v>200</v>
      </c>
      <c r="J146" s="2">
        <v>23353944.32</v>
      </c>
    </row>
    <row r="147" ht="12.75">
      <c r="J147" s="2">
        <f>J122-J146</f>
        <v>0</v>
      </c>
    </row>
    <row r="149" ht="12.75">
      <c r="F149" s="1" t="s">
        <v>191</v>
      </c>
    </row>
    <row r="150" spans="6:13" ht="12.75">
      <c r="F150" s="1" t="s">
        <v>192</v>
      </c>
      <c r="G150" s="71">
        <f>G153-G152-G151</f>
        <v>7308020</v>
      </c>
      <c r="H150" s="71"/>
      <c r="M150" s="100"/>
    </row>
    <row r="151" spans="6:13" ht="12.75">
      <c r="F151" s="1" t="s">
        <v>193</v>
      </c>
      <c r="G151" s="71">
        <f>J10+J34+J38+J57+J59+J68+J69+J77+J78+J80+J81+J98+J99+J108+J117+J19+J30+J50+J83+J85+J16+J12</f>
        <v>15567673.32</v>
      </c>
      <c r="H151" s="71"/>
      <c r="J151" s="2">
        <f>K122+L122</f>
        <v>23353944.32</v>
      </c>
      <c r="K151" s="2">
        <f>K122+L122-J122</f>
        <v>0</v>
      </c>
      <c r="M151" s="101">
        <f>J122</f>
        <v>23353944.32</v>
      </c>
    </row>
    <row r="152" spans="6:13" ht="12.75">
      <c r="F152" s="1" t="s">
        <v>194</v>
      </c>
      <c r="G152" s="71">
        <f>J15+J104+J105+J71+J72+J70+J102+J65+J16+J118+J63+J64</f>
        <v>478251</v>
      </c>
      <c r="H152" s="71"/>
      <c r="J152" s="2">
        <f>J122-J151</f>
        <v>0</v>
      </c>
      <c r="M152" s="101">
        <f>J151-M151</f>
        <v>0</v>
      </c>
    </row>
    <row r="153" spans="6:9" ht="12.75">
      <c r="F153" s="1" t="s">
        <v>195</v>
      </c>
      <c r="G153" s="71">
        <f>J122</f>
        <v>23353944.32</v>
      </c>
      <c r="H153" s="71"/>
      <c r="I153" s="55">
        <f>G150+G151+G152</f>
        <v>23353944.32</v>
      </c>
    </row>
  </sheetData>
  <sheetProtection selectLockedCells="1" selectUnlockedCells="1"/>
  <mergeCells count="17">
    <mergeCell ref="G153:H153"/>
    <mergeCell ref="J6:J7"/>
    <mergeCell ref="K6:L6"/>
    <mergeCell ref="M6:M7"/>
    <mergeCell ref="G150:H150"/>
    <mergeCell ref="G151:H151"/>
    <mergeCell ref="G152:H152"/>
    <mergeCell ref="K1:M1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16" right="0.16" top="0.37" bottom="0.36" header="0.22" footer="0.1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2017-10-12T05:31:46Z</cp:lastPrinted>
  <dcterms:created xsi:type="dcterms:W3CDTF">2017-09-28T18:19:34Z</dcterms:created>
  <dcterms:modified xsi:type="dcterms:W3CDTF">2017-10-12T05:31:58Z</dcterms:modified>
  <cp:category/>
  <cp:version/>
  <cp:contentType/>
  <cp:contentStatus/>
</cp:coreProperties>
</file>