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0" windowWidth="9440" windowHeight="455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<sst xmlns="http://schemas.openxmlformats.org/spreadsheetml/2006/main" count="251" uniqueCount="205">
  <si>
    <t>Dział</t>
  </si>
  <si>
    <t>Rozdział</t>
  </si>
  <si>
    <t>Treść</t>
  </si>
  <si>
    <t>z tego dotacja</t>
  </si>
  <si>
    <t>przedmiotowa</t>
  </si>
  <si>
    <t>podmiotowa</t>
  </si>
  <si>
    <t>celowa</t>
  </si>
  <si>
    <t>Dotacja celowa na pomoc finansową udzielaną między jednostkami samorządu terytorialnego na dofinansowanie własnych zadań bieżących</t>
  </si>
  <si>
    <t>750</t>
  </si>
  <si>
    <t>Administracja publiczna</t>
  </si>
  <si>
    <t>75095</t>
  </si>
  <si>
    <t>Pozostała działalność</t>
  </si>
  <si>
    <t>2810</t>
  </si>
  <si>
    <t>Dotacja celowa z budżetu na finansowanie lub dofinansowanie zadań zleconych do realizacji fundacjom</t>
  </si>
  <si>
    <t>WPiRL-Dotacja dla Fundacji "Kłodzka Wstęga Sudetów"</t>
  </si>
  <si>
    <t>754</t>
  </si>
  <si>
    <t>Bezpieczeństwo Publiczne i ochrona przeciwpożarowa</t>
  </si>
  <si>
    <t>75405</t>
  </si>
  <si>
    <t>Komendy powiatowe Policji</t>
  </si>
  <si>
    <t>Wpłaty jednostek na państwowy fundusz celowy</t>
  </si>
  <si>
    <t>SO- wyróżnienie finansowe dla policji</t>
  </si>
  <si>
    <t>75406</t>
  </si>
  <si>
    <t>Straż Graniczna</t>
  </si>
  <si>
    <t>SO- zakup paliwa i wyposażenia</t>
  </si>
  <si>
    <t>75411</t>
  </si>
  <si>
    <t>Komendy powiatowe Państwowej Straży Pożarnej</t>
  </si>
  <si>
    <t>SO- zakup sprzętu ratownictwa medycznego</t>
  </si>
  <si>
    <t>75412</t>
  </si>
  <si>
    <t>Ochotnicze straże pożarne</t>
  </si>
  <si>
    <t>2820</t>
  </si>
  <si>
    <t>Dotacja celowa z budżetu na finansowanie lub dofinansowanie zadań zleconych do realizacji stowarzyszeniom</t>
  </si>
  <si>
    <t>75421</t>
  </si>
  <si>
    <t>Zarządzanie kryzysowe</t>
  </si>
  <si>
    <t>2710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</si>
  <si>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</si>
  <si>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</si>
  <si>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</si>
  <si>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</si>
  <si>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</si>
  <si>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</si>
  <si>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>WE-dotacja-Towarzystwo Miłośników Gorzanowa-prowadzenie publicznej Szkoły Podstawowej w Gorzanowie</t>
  </si>
  <si>
    <t>2590</t>
  </si>
  <si>
    <t>Dotacja podmiotowa z budżetu dla publicznej jednostki systemu oświaty prowadzonej przez osobę prawną inną niż jednostka samorządu terytorialnego lub przez osobę fizyczną</t>
  </si>
  <si>
    <t>WE-dotacja-Fundacja Równi Choć Różni-prowadzenie Szkoły Podstawowej w Pławnicy</t>
  </si>
  <si>
    <t>WE-dotacja-Stowarzyszenie KLEKS-prowadzenie Szkoły Podstawowej w Długopolu Dolnym</t>
  </si>
  <si>
    <t>WE-dotacja-Stowarzyszenie Stara Łomnica Dzieciom-prowadzenie Szkoły Podstawowej w St.Łomnicy</t>
  </si>
  <si>
    <t>WE-Waliszowskie Stowarzyszenie Edukacyjne-dotacja dla publicznej SP w Starym Waliszowie</t>
  </si>
  <si>
    <t>80103</t>
  </si>
  <si>
    <t>Oddziały przedszkolne w szkołach podstawowych</t>
  </si>
  <si>
    <t>WE-dotacja-Towarzystwo Miłośników Gorzanowa-prowadzenie Oddz.Przedszkolnego w Gorzanowie</t>
  </si>
  <si>
    <t>80104</t>
  </si>
  <si>
    <t xml:space="preserve">Przedszkola </t>
  </si>
  <si>
    <t>80106</t>
  </si>
  <si>
    <t>Inne formy wychowania przedszkolnego</t>
  </si>
  <si>
    <t>WE-dotacja-Stowarzyszenie Rozwoju Wsi Wilkanów- zespół wychowania przedszkolnego</t>
  </si>
  <si>
    <t>WE-dotacja-Stowarzyszenie Stara Łomnica Dzieciom-zespół wychowania przedszkolnego w St.Łomnicy</t>
  </si>
  <si>
    <t>WE-dotacja-Towarzystwo Miłośników Gorzanowa-zespół wychowania przedszkolnego w Gorzanowie</t>
  </si>
  <si>
    <t>80110</t>
  </si>
  <si>
    <t>Gimnazja</t>
  </si>
  <si>
    <t>dotacja podmiotowa z budżetu dla niepublicznej jednostki systemu oświaty</t>
  </si>
  <si>
    <t>WE-dotacja-Towarzystwo Miłośników Gorzanowa-Gimnazjum  Gorzanowie</t>
  </si>
  <si>
    <t>WE-Starostwo Powiatowe w Kłodzku-dopłata do subwencji oświatowej dla Gimnazjum nr 1 w Bystrzycy Kłodzkiej-zakup szafek i funkcjonowanie oddziałów sportowych</t>
  </si>
  <si>
    <t>80113</t>
  </si>
  <si>
    <t>Dowożenie uczniów do szkół</t>
  </si>
  <si>
    <t>2310</t>
  </si>
  <si>
    <t>Dotacje celowe przekazane gminie na zadania bieżące realizowane na podstawie porozumień (umów) między jednostkami samorządu terytorialnego</t>
  </si>
  <si>
    <t>WE-Gmina Kłodzko-dowóz dzieci z Piotrowic do Ołdrzychowic</t>
  </si>
  <si>
    <t>80149</t>
  </si>
  <si>
    <t>Realizacja zadań wymagających stosowania specjalnej organizacji nauki i metod pracy dla dzieci w przedszkolach, oddziałach przedszkolnych w szkołach podstawowych i innych formach wychowania przedszkolnego.</t>
  </si>
  <si>
    <t>80150</t>
  </si>
  <si>
    <t>Realizacja zadań wymagających stosowania specjalnej organizacji nauki i metod pracy dla dzieci i młodzieży w szkołach podstawowych,gimnazjach,liceach ogólnokształcących,liceach profilowanych i szkołach zawodowych oraz szkołach artystycznych.</t>
  </si>
  <si>
    <t>851</t>
  </si>
  <si>
    <t>Ochrona zdrowia</t>
  </si>
  <si>
    <t>85149</t>
  </si>
  <si>
    <t>Programy polityki zdrowotnej</t>
  </si>
  <si>
    <t>WE-dotacja na prowadzenie świetlicy środowiskowej-Fundusz Lokalny Masywu Śnieżnika</t>
  </si>
  <si>
    <t>85154</t>
  </si>
  <si>
    <t>Przeciwdziałanie alkoholizmowi</t>
  </si>
  <si>
    <t>2650</t>
  </si>
  <si>
    <t>Dotacja przedmiotowa z budżetu dla samorządowego zakładu budżetowego</t>
  </si>
  <si>
    <t>FN-CIS-dotacja -reintegracja zawodowa</t>
  </si>
  <si>
    <t>OPS-Ujawnianie i pomoc osobom uzależnionym-Dofinansowanie działań celowych-grupy samopomocowe-Grupy Wsparcia dla Współuzależnionych kobiet</t>
  </si>
  <si>
    <t>852</t>
  </si>
  <si>
    <t>Pomoc społeczna</t>
  </si>
  <si>
    <t>85295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</si>
  <si>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</si>
  <si>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</si>
  <si>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</si>
  <si>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</si>
  <si>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</si>
  <si>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</si>
  <si>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FN-MGOK-dotacja na Rady Sołeckie przy MGOK</t>
  </si>
  <si>
    <t>FN-MGOK-dotacja na świetlice wiejskie</t>
  </si>
  <si>
    <t>FN-MGOK-dotacja na WOK</t>
  </si>
  <si>
    <t>FN-MGOK-dotacja Polsko-Czeski Jarmark Rozmaitości (Jarmark Trzech Kolorów)</t>
  </si>
  <si>
    <t>FN-MGOK-dotacja-dożynki gminne</t>
  </si>
  <si>
    <t>FN-MGOK-dotacja-imprezy przy MGOK</t>
  </si>
  <si>
    <t>FN-MGOK-dotacja-pracownia artystyczna Domku z Kulturą</t>
  </si>
  <si>
    <t>FN-MGOK-dotacja-Prezentacja Ludowych Zespołów Śpiewaczych</t>
  </si>
  <si>
    <t>FN-MGOK-dotacja-teatr uliczny Bystrzak</t>
  </si>
  <si>
    <t>FN-MGOK-Promyk Radości Polsko-Czeskiego Pogranicza</t>
  </si>
  <si>
    <t>FN-MGOK-udział w imprezach partnera czeskiego</t>
  </si>
  <si>
    <t>92116</t>
  </si>
  <si>
    <t>Biblioteki</t>
  </si>
  <si>
    <t>FN-Biblioteka dotacja podmiotowa</t>
  </si>
  <si>
    <t>FN-Biblioteka dotacja zakup książek</t>
  </si>
  <si>
    <t>FN-Biblioteka dotacja-Konkurs "Okolica w literę ujęta"</t>
  </si>
  <si>
    <t>FN-Biblioteka dotacja-zagosp.wolnego czasu</t>
  </si>
  <si>
    <t>92118</t>
  </si>
  <si>
    <t>Muzea</t>
  </si>
  <si>
    <t>FN-Muzeum-dotacja podmiotowa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</si>
  <si>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</si>
  <si>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</si>
  <si>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</si>
  <si>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</si>
  <si>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926</t>
  </si>
  <si>
    <t>Kultura fizyczna</t>
  </si>
  <si>
    <t>92605</t>
  </si>
  <si>
    <t>Zadania w zakresie kultury fizycznej</t>
  </si>
  <si>
    <t>WT-dot.dla stowarz.zad.k.fiz-BT KROKUS-prowadzenie sekcji piłki ręcznej dla dzieci i młodzieży</t>
  </si>
  <si>
    <t>WT-dot.dla stowarz.zad.k.fiz-Bystrzyckie Stowarzyszenie Tenisa Stołowego-Organizacja zajęć tenisa stołowego na terenie miasta</t>
  </si>
  <si>
    <t>WT-dot.dla stowarz.zad.k.fiz-LKS ZAMEK Gorzanów-organizacja zajęć sportowych dla dzieci, młodzieży i osób dorosłych</t>
  </si>
  <si>
    <t xml:space="preserve">WT-dot.dla stowarz.zad.k.fiz-LZS Łomniczanka-organizacja zajęć sportowych dla dzieci,młodzieży i osób dorosłych </t>
  </si>
  <si>
    <t xml:space="preserve">WT-dot.dla stowarz.zad.k.fiz-MKS TAEKWON-DO Bystrzyca Kł zs.Ławica-Upowszechnianie kultury fizycznej poprzez szkolenie sportowe dzieci i młodzieży oraz poprzez organizację zawodów sportowych </t>
  </si>
  <si>
    <t>WT-dot.dla stowarz.zad.k.fiz-ULKS Bystrzyca Kł-Organizowanie zajęć sportowych z zakresu lekkoatletyki, piłki siatkowej, koszykowej, narciarstwa biegowego oraz rekreacji ruchowej</t>
  </si>
  <si>
    <t>75075</t>
  </si>
  <si>
    <t>Promocja jednostek samorządu terytorialnego</t>
  </si>
  <si>
    <t>WE-dotacja-Fundacja Równi Choć Różni-prowadzenie Oddz. Przedszkolnego w Pławnicy</t>
  </si>
  <si>
    <t>WE-dotacja-Stowarzyszenie KLEKS-prowadzenie Oddz. Przedszkolnego w Długopolu Dolnym</t>
  </si>
  <si>
    <t>WE-dotacja-Stowarzyszenie Stara Łomnica Dzieciom-prowadzenie Oddz. Przedszkolnego w St.Łomnicy</t>
  </si>
  <si>
    <t>2300</t>
  </si>
  <si>
    <t xml:space="preserve">WE-Waliszowskie Stowarzyszenie Edukacyjne-dotacja dla Oddz. Przedszkolnego w Starym Waliszowie </t>
  </si>
  <si>
    <t>WE-Gmina Kłodzko-odpłatność za pobyt dzieci w punktach przedszkolnych w innych gminach</t>
  </si>
  <si>
    <t>WE-Gmina Miejska Kłodzko-odpłatność za pobyt dzieci w punktach przedszkolnych w innych gminach</t>
  </si>
  <si>
    <t>WE-Gmina Międzylesie-zwrot kosztów uczęszczania dzieci w punktach przedszkolnych w innych gminach</t>
  </si>
  <si>
    <t>WE-Gmina Polanica Zdrój - odpłatność  za pobyt dzieci w punktach  przedszkolnych w innych gminach</t>
  </si>
  <si>
    <t>WE-Gmina Stronie Śl- utrzymanie dzieci w przedszkolu</t>
  </si>
  <si>
    <t>WE-Fundacja Edukacji Przedszkolnej-prowadzenie niepublicznego Przedszkola Bystrzaki</t>
  </si>
  <si>
    <t>WE-Akademia Przedszkolaka-punkt przedszkolny Wilkanów-Malwina Grzyb Pośrednictwo Finansowo Inwestycyjne</t>
  </si>
  <si>
    <t>FN-MGOK-,,Kulturalne czwartki"</t>
  </si>
  <si>
    <t xml:space="preserve">FN-MGOK-dotacja podmiotowa </t>
  </si>
  <si>
    <t>FN-MGOK-dotacja Powiatowe Tradycje Wielkanocne</t>
  </si>
  <si>
    <t>FN-MGOK-f.sołecki-Wójtowice-opłata za abonament RTV</t>
  </si>
  <si>
    <t>FN-MGOK-Festiwal Piosenki Międzynarodowej</t>
  </si>
  <si>
    <t>FN-Biblioteka-Biblioteka bystrzycka multimedialnym centrum wiedzy, kultury i informacji-Program Wieloletni ,,Narodowy Program Rozowju Czytelnictwa'' 2016-2020</t>
  </si>
  <si>
    <t>UP-dotacja Parafia Rzymskokatolicka p.w. św. Jerzego w Długopolu Dolnym-remont muru ogrodzenia i odtworzenie bramy wejściowej na cmentarz</t>
  </si>
  <si>
    <t>UP-dotacja Parafia Rzymskokatolicka p.w. św. Jerzego w Wilkanowie-remont posadzki</t>
  </si>
  <si>
    <t>UP-dotacja Parafia Rzymskokatolicka p.w. św. Marii Magdaleny w Wójtowicach-remont dachu i wieży kościoła</t>
  </si>
  <si>
    <t>UP-dotacja Parafia Rzymskokatolicka p.w. św.Józefa Oblubieńca N.M.P. w Międzygórzu-remont posadzki</t>
  </si>
  <si>
    <t>UP-dotacja Parafia Rzymskokatolicka p.w. św.Marii Magdaleny w Gorzanowie-renowacja elewacji zewnętrznej kościoła</t>
  </si>
  <si>
    <t>UP-dotacja Parafia Rzymsko-Katolicka p.w. Św.Wawrzyńca Męczennika, Stary Waliszów, Kościół filiany p.w Biskupa Mikołaja w Nowym Waliszowie-renowacja ołtarza głównego</t>
  </si>
  <si>
    <t>UP-dotacja Parafia Rzymsko-Katolicka p.w. Św.Wawrzyńca Męczennika, Stary Waliszów-wymiana i renowacja okien witrażowych</t>
  </si>
  <si>
    <t>UP-dotacja Sanktuarium Matki Bożej Przyczyny Naszej Radości Maria Śnieżna, Góra Igliczna-wymiana tynków</t>
  </si>
  <si>
    <t>UP-dotacja WM Plac Wolności 7 - remont klatki schodowej, wymiana posadzki, drzwi i schodów-II etap</t>
  </si>
  <si>
    <t>UP-dotacja-Parafia Rzymsko -Katolicka p.w.Św. Jerzego Długopole Dolne Kościół filialny p.w. Św. Józefa Robotnika w Ponikiwe-remont elewacji wieży</t>
  </si>
  <si>
    <t>UP-Fundacja Pałac Gorzanów-wymiana okien w skrzydle klasycystycznym</t>
  </si>
  <si>
    <t>WT-dot.dla stowarz.zad.k.fiz-Fundacja Równi choć Różni-Aktywność dzieci jest najważniejsza.Szkolenie dzieci i młodzieży oraz współzawodnicwto w piłce nożnej</t>
  </si>
  <si>
    <t>WT-dot.dla stowarz.zad.k.fiz-Fundacja Szansa-propagowanie różnych form aktywności fizycznej wśród dzieci, młodzieży i osó dorosłychz Gminy Bystrzyca Kł.</t>
  </si>
  <si>
    <t>WT-dot.dla stowarz.zad.k.fiz-Haidon Gumdo-Zostań Mistrzem Świata w Hapkido</t>
  </si>
  <si>
    <t>WT-dot.dla stowarz.zad.k.fiz-POLONIA-Prowadzenie sekcji piłki nożnej na terenie miasta i gminy Bystrzyca Kłodzka</t>
  </si>
  <si>
    <t>WT-dot.dla stowarz.zad.k.fiz-Stowarzyszenie Stara Łomnica Dzieciom-promowanie sportu i rekreacji ruchowej wśród dzieci i młodzieży</t>
  </si>
  <si>
    <t>WT-dot.dla stowarz.zad.k.fiz-ULKS Bystrzyca Kłodzka-Młodzi duchem, starsi ciałem-seniorzy Gminy Bystrzyca Kłodzka</t>
  </si>
  <si>
    <t>WT-dot.dla stowarz.zad.k.fiz-LZS Sparta St.Waliszów -Organizowanie zajęć sportowych z zakresu lekkoatletyki, piłki siatkowej, koszykowej, narciarstwa biegowego oraz rekreacji ruchowej</t>
  </si>
  <si>
    <t>WTiKF-dotacje na realizację zadań z zakresu kultury fizycznej i sportu dla organizacji pozarządowych-konkurs ofert</t>
  </si>
  <si>
    <t>FN-MGOK-dotacja na orkiestrę zdrojową</t>
  </si>
  <si>
    <t>92108</t>
  </si>
  <si>
    <t>Filharmonie, orkiestry, chóry i kapele</t>
  </si>
  <si>
    <t>WE-dotacja-Stowarzyszenie Stara Łomnica Dzieciom-prowadzenie Szkoły Podstawowej  w St.Łomnicy</t>
  </si>
  <si>
    <t>WE-dotacja-Fundacja Równi Choć Różni-prowadzenie Szkoły Podstawowej  w Pławnicy</t>
  </si>
  <si>
    <t>Towarzystwo Miłośników Starej i Nowej Łomnicy-wydanie publikacji  700 Lecie powstania miejscowości</t>
  </si>
  <si>
    <t>2830</t>
  </si>
  <si>
    <t>Dotacja celowa z budżetu na finansowanie lub dofinansowanie zadań zleconych do realizacji pozostałym jednostkom niezaliczanym do sektora finansów publicznych</t>
  </si>
  <si>
    <t>WE- Gimnazjum Gorzanów- dotacja na podręczniki</t>
  </si>
  <si>
    <t>WE- Stowarzyszenie Kleks SP Długopole Dolne</t>
  </si>
  <si>
    <t>2057</t>
  </si>
  <si>
    <t xml:space="preserve">Dotacje celowe w ramach programów finansowanych z udziałem środkó europejskich </t>
  </si>
  <si>
    <t>FN- Projekt wsparcia osób zagrożonych realizacja CIS</t>
  </si>
  <si>
    <t>FN-MGOK-dotacja-Dni Św. Floriana Patrona -Dni Miasta</t>
  </si>
  <si>
    <t>FN-MGOK-Dzień Seniora</t>
  </si>
  <si>
    <t>FN-MGOK-XVII Spot Kłodzkiego Ruchu Klasyków</t>
  </si>
  <si>
    <t>FN-Biblioteka-RGŻ-fundusz osiedlowy-Osiedle Nr 2 w Bystrzycy Kłodzkiej-wyposażenie biblioteki</t>
  </si>
  <si>
    <t>6220</t>
  </si>
  <si>
    <t>Dotacje celowe z budżetu na finansowanie lub dofinansowanie kosztów realizacji inwestycji i zakupów inwestycyjnych innych jednostek sektora finansów publicznych</t>
  </si>
  <si>
    <t>FN-Muzeum-wymiana kotła grzewczego</t>
  </si>
  <si>
    <t xml:space="preserve">UP-dotacja-Parafia Rzymsko -Katolicka w Starej Łomnicy  </t>
  </si>
  <si>
    <t>OGÓŁEM</t>
  </si>
  <si>
    <t xml:space="preserve">Zestawienie planowanych i wykonanych dotacji udzielanych z budżetu Gminy Bystrzyca Kłodzka  w 2016 roku.                                                                   </t>
  </si>
  <si>
    <t>FN-MGOK- promocja gminy</t>
  </si>
  <si>
    <t>SO- OSP Stary Waliszów - zakup rpzpieracza</t>
  </si>
  <si>
    <t>SO-współfinansowanie funkcjonowania Lokalnego Systemu Osłony Przeciwpowodziowej-dof.Powiat Kłodzki</t>
  </si>
  <si>
    <t xml:space="preserve">WE- SP St.Łomnica- dotacja na podręczniki,wyposażenie </t>
  </si>
  <si>
    <t xml:space="preserve">WE- SP Gorzanów- dotacja na podręczniki,wyposażenie </t>
  </si>
  <si>
    <t>WE- SP Pławnica- dotacja na podręczniki</t>
  </si>
  <si>
    <t>WE- SP St.Waliszów- dotacja na podręczniki</t>
  </si>
  <si>
    <t>WE- SP Długopole Dolne - dotacja na podręczniki</t>
  </si>
  <si>
    <t>WE- Bystrzyckie Stowarzyszenie "Amazonek" rehabilitacja kobiet po mastektomii</t>
  </si>
  <si>
    <t>OPS-Towarzystwo Przjaciół Dzieci - Organizacja czasu wolnego dzieci i młodzieży w świetlicach środowiskowych</t>
  </si>
  <si>
    <t xml:space="preserve">WE- Bystrzyckie Towarzystwo Niepełnosprawnych - rehabilitacja dzieci niepełnosprawnych </t>
  </si>
  <si>
    <t>FN-Biblioteka- dotacja na 70 lecie</t>
  </si>
  <si>
    <t>FN- F.Os.Nr 2 remont i wyposażenie filii biblioteki Bystrzyca Kł.</t>
  </si>
  <si>
    <t>Plan na 01.01.2016 r.</t>
  </si>
  <si>
    <t>§</t>
  </si>
  <si>
    <t xml:space="preserve">Wykonanie </t>
  </si>
  <si>
    <t>Plan  na 31.12.2016 r.</t>
  </si>
  <si>
    <t>Załącznik nr 9 do sprawozdania z  wykonania budżetu  Gminy Bystrzyca Kłodzka za 2016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</si>
</sst>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20">
    <font>
      <sz val="10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0"/>
    </font>
    <font>
      <i/>
      <sz val="11"/>
      <color indexed="8"/>
      <name val="Arial"/>
      <family val="2"/>
    </font>
    <font>
      <b/>
      <sz val="11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8"/>
      </bottom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8"/>
      </top>
      <bottom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 applyProtection="1">
      <alignment horizontal="right"/>
      <protection locked="0"/>
    </xf>
    <xf numFmtId="49" fontId="6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5" xfId="0" applyFont="1" applyBorder="1" applyAlignment="1">
      <alignment wrapText="1"/>
    </xf>
    <xf numFmtId="3" fontId="6" fillId="0" borderId="2" xfId="0" applyNumberFormat="1" applyFont="1" applyFill="1" applyBorder="1" applyAlignment="1" applyProtection="1">
      <alignment wrapText="1"/>
      <protection locked="0"/>
    </xf>
    <xf numFmtId="3" fontId="7" fillId="0" borderId="22" xfId="0" applyNumberFormat="1" applyFont="1" applyFill="1" applyBorder="1" applyAlignment="1" applyProtection="1">
      <alignment wrapText="1"/>
      <protection locked="0"/>
    </xf>
    <xf numFmtId="3" fontId="7" fillId="0" borderId="4" xfId="0" applyNumberFormat="1" applyFont="1" applyFill="1" applyBorder="1" applyAlignment="1" applyProtection="1">
      <alignment wrapText="1"/>
      <protection locked="0"/>
    </xf>
    <xf numFmtId="3" fontId="7" fillId="0" borderId="2" xfId="0" applyNumberFormat="1" applyFont="1" applyFill="1" applyBorder="1" applyAlignment="1" applyProtection="1">
      <alignment wrapText="1"/>
      <protection locked="0"/>
    </xf>
    <xf numFmtId="3" fontId="6" fillId="0" borderId="14" xfId="0" applyNumberFormat="1" applyFont="1" applyFill="1" applyBorder="1" applyAlignment="1" applyProtection="1">
      <alignment wrapText="1"/>
      <protection locked="0"/>
    </xf>
    <xf numFmtId="3" fontId="6" fillId="0" borderId="5" xfId="0" applyNumberFormat="1" applyFont="1" applyFill="1" applyBorder="1" applyAlignment="1" applyProtection="1">
      <alignment wrapText="1"/>
      <protection locked="0"/>
    </xf>
    <xf numFmtId="3" fontId="8" fillId="0" borderId="19" xfId="0" applyNumberFormat="1" applyFont="1" applyFill="1" applyBorder="1" applyAlignment="1" applyProtection="1">
      <alignment wrapText="1"/>
      <protection locked="0"/>
    </xf>
    <xf numFmtId="3" fontId="7" fillId="0" borderId="19" xfId="0" applyNumberFormat="1" applyFont="1" applyFill="1" applyBorder="1" applyAlignment="1" applyProtection="1">
      <alignment wrapText="1"/>
      <protection locked="0"/>
    </xf>
    <xf numFmtId="3" fontId="7" fillId="0" borderId="48" xfId="0" applyNumberFormat="1" applyFont="1" applyFill="1" applyBorder="1" applyAlignment="1" applyProtection="1">
      <alignment wrapText="1"/>
      <protection locked="0"/>
    </xf>
    <xf numFmtId="3" fontId="7" fillId="0" borderId="49" xfId="0" applyNumberFormat="1" applyFont="1" applyFill="1" applyBorder="1" applyAlignment="1" applyProtection="1">
      <alignment wrapText="1"/>
      <protection locked="0"/>
    </xf>
    <xf numFmtId="3" fontId="7" fillId="0" borderId="50" xfId="0" applyNumberFormat="1" applyFont="1" applyFill="1" applyBorder="1" applyAlignment="1" applyProtection="1">
      <alignment wrapText="1"/>
      <protection locked="0"/>
    </xf>
    <xf numFmtId="3" fontId="8" fillId="0" borderId="4" xfId="0" applyNumberFormat="1" applyFont="1" applyFill="1" applyBorder="1" applyAlignment="1" applyProtection="1">
      <alignment wrapText="1"/>
      <protection locked="0"/>
    </xf>
    <xf numFmtId="3" fontId="7" fillId="0" borderId="44" xfId="0" applyNumberFormat="1" applyFont="1" applyFill="1" applyBorder="1" applyAlignment="1" applyProtection="1">
      <alignment wrapText="1"/>
      <protection locked="0"/>
    </xf>
    <xf numFmtId="3" fontId="7" fillId="0" borderId="12" xfId="0" applyNumberFormat="1" applyFont="1" applyFill="1" applyBorder="1" applyAlignment="1" applyProtection="1">
      <alignment wrapText="1"/>
      <protection locked="0"/>
    </xf>
    <xf numFmtId="3" fontId="7" fillId="0" borderId="51" xfId="0" applyNumberFormat="1" applyFont="1" applyFill="1" applyBorder="1" applyAlignment="1" applyProtection="1">
      <alignment wrapText="1"/>
      <protection locked="0"/>
    </xf>
    <xf numFmtId="3" fontId="5" fillId="0" borderId="5" xfId="0" applyNumberFormat="1" applyFont="1" applyFill="1" applyBorder="1" applyAlignment="1" applyProtection="1">
      <alignment wrapText="1"/>
      <protection locked="0"/>
    </xf>
    <xf numFmtId="3" fontId="7" fillId="0" borderId="52" xfId="0" applyNumberFormat="1" applyFont="1" applyFill="1" applyBorder="1" applyAlignment="1" applyProtection="1">
      <alignment wrapText="1"/>
      <protection locked="0"/>
    </xf>
    <xf numFmtId="3" fontId="5" fillId="0" borderId="2" xfId="0" applyNumberFormat="1" applyFont="1" applyFill="1" applyBorder="1" applyAlignment="1" applyProtection="1">
      <alignment wrapText="1"/>
      <protection locked="0"/>
    </xf>
    <xf numFmtId="3" fontId="7" fillId="2" borderId="49" xfId="0" applyNumberFormat="1" applyFont="1" applyBorder="1" applyAlignment="1">
      <alignment wrapText="1"/>
    </xf>
    <xf numFmtId="3" fontId="7" fillId="0" borderId="9" xfId="0" applyNumberFormat="1" applyFont="1" applyFill="1" applyBorder="1" applyAlignment="1" applyProtection="1">
      <alignment wrapText="1"/>
      <protection locked="0"/>
    </xf>
    <xf numFmtId="3" fontId="7" fillId="0" borderId="1" xfId="0" applyNumberFormat="1" applyFont="1" applyFill="1" applyBorder="1" applyAlignment="1" applyProtection="1">
      <alignment wrapText="1"/>
      <protection locked="0"/>
    </xf>
    <xf numFmtId="3" fontId="7" fillId="0" borderId="43" xfId="0" applyNumberFormat="1" applyFont="1" applyFill="1" applyBorder="1" applyAlignment="1" applyProtection="1">
      <alignment wrapText="1"/>
      <protection locked="0"/>
    </xf>
    <xf numFmtId="3" fontId="7" fillId="0" borderId="37" xfId="0" applyNumberFormat="1" applyFont="1" applyFill="1" applyBorder="1" applyAlignment="1" applyProtection="1">
      <alignment wrapText="1"/>
      <protection locked="0"/>
    </xf>
    <xf numFmtId="3" fontId="14" fillId="0" borderId="2" xfId="0" applyNumberFormat="1" applyFont="1" applyBorder="1" applyAlignment="1">
      <alignment wrapText="1"/>
    </xf>
    <xf numFmtId="3" fontId="14" fillId="0" borderId="2" xfId="0" applyNumberFormat="1" applyFont="1" applyFill="1" applyBorder="1" applyAlignment="1" applyProtection="1">
      <alignment wrapText="1"/>
      <protection locked="0"/>
    </xf>
    <xf numFmtId="3" fontId="7" fillId="0" borderId="11" xfId="0" applyNumberFormat="1" applyFont="1" applyFill="1" applyBorder="1" applyAlignment="1" applyProtection="1">
      <alignment wrapText="1"/>
      <protection locked="0"/>
    </xf>
    <xf numFmtId="3" fontId="5" fillId="0" borderId="9" xfId="0" applyNumberFormat="1" applyFont="1" applyFill="1" applyBorder="1" applyAlignment="1" applyProtection="1">
      <alignment wrapText="1"/>
      <protection locked="0"/>
    </xf>
    <xf numFmtId="3" fontId="7" fillId="0" borderId="53" xfId="0" applyNumberFormat="1" applyFont="1" applyFill="1" applyBorder="1" applyAlignment="1" applyProtection="1">
      <alignment wrapText="1"/>
      <protection locked="0"/>
    </xf>
    <xf numFmtId="3" fontId="7" fillId="0" borderId="5" xfId="0" applyNumberFormat="1" applyFont="1" applyFill="1" applyBorder="1" applyAlignment="1" applyProtection="1">
      <alignment wrapText="1"/>
      <protection locked="0"/>
    </xf>
    <xf numFmtId="3" fontId="7" fillId="0" borderId="14" xfId="0" applyNumberFormat="1" applyFont="1" applyFill="1" applyBorder="1" applyAlignment="1" applyProtection="1">
      <alignment wrapText="1"/>
      <protection locked="0"/>
    </xf>
    <xf numFmtId="3" fontId="5" fillId="0" borderId="1" xfId="0" applyNumberFormat="1" applyFont="1" applyFill="1" applyBorder="1" applyAlignment="1" applyProtection="1">
      <alignment wrapText="1"/>
      <protection locked="0"/>
    </xf>
    <xf numFmtId="3" fontId="7" fillId="0" borderId="8" xfId="0" applyNumberFormat="1" applyFont="1" applyFill="1" applyBorder="1" applyAlignment="1" applyProtection="1">
      <alignment wrapText="1"/>
      <protection locked="0"/>
    </xf>
    <xf numFmtId="3" fontId="5" fillId="0" borderId="13" xfId="0" applyNumberFormat="1" applyFont="1" applyFill="1" applyBorder="1" applyAlignment="1" applyProtection="1">
      <alignment wrapText="1"/>
      <protection locked="0"/>
    </xf>
    <xf numFmtId="3" fontId="7" fillId="0" borderId="54" xfId="0" applyNumberFormat="1" applyFont="1" applyFill="1" applyBorder="1" applyAlignment="1" applyProtection="1">
      <alignment wrapText="1"/>
      <protection locked="0"/>
    </xf>
    <xf numFmtId="3" fontId="7" fillId="0" borderId="16" xfId="0" applyNumberFormat="1" applyFont="1" applyFill="1" applyBorder="1" applyAlignment="1" applyProtection="1">
      <alignment wrapText="1"/>
      <protection locked="0"/>
    </xf>
    <xf numFmtId="3" fontId="5" fillId="0" borderId="12" xfId="0" applyNumberFormat="1" applyFont="1" applyFill="1" applyBorder="1" applyAlignment="1" applyProtection="1">
      <alignment wrapText="1"/>
      <protection locked="0"/>
    </xf>
    <xf numFmtId="3" fontId="5" fillId="0" borderId="46" xfId="0" applyNumberFormat="1" applyFont="1" applyFill="1" applyBorder="1" applyAlignment="1" applyProtection="1">
      <alignment wrapText="1"/>
      <protection locked="0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7" fillId="2" borderId="1" xfId="0" applyNumberFormat="1" applyFont="1" applyBorder="1" applyAlignment="1">
      <alignment wrapText="1"/>
    </xf>
    <xf numFmtId="3" fontId="5" fillId="0" borderId="21" xfId="0" applyNumberFormat="1" applyFont="1" applyFill="1" applyBorder="1" applyAlignment="1" applyProtection="1">
      <alignment wrapText="1"/>
      <protection locked="0"/>
    </xf>
    <xf numFmtId="3" fontId="5" fillId="0" borderId="19" xfId="0" applyNumberFormat="1" applyFont="1" applyFill="1" applyBorder="1" applyAlignment="1" applyProtection="1">
      <alignment wrapText="1"/>
      <protection locked="0"/>
    </xf>
    <xf numFmtId="3" fontId="14" fillId="0" borderId="14" xfId="0" applyNumberFormat="1" applyFont="1" applyFill="1" applyBorder="1" applyAlignment="1" applyProtection="1">
      <alignment wrapText="1"/>
      <protection locked="0"/>
    </xf>
    <xf numFmtId="3" fontId="14" fillId="0" borderId="53" xfId="0" applyNumberFormat="1" applyFont="1" applyFill="1" applyBorder="1" applyAlignment="1" applyProtection="1">
      <alignment wrapText="1"/>
      <protection locked="0"/>
    </xf>
    <xf numFmtId="3" fontId="5" fillId="0" borderId="20" xfId="0" applyNumberFormat="1" applyFont="1" applyFill="1" applyBorder="1" applyAlignment="1" applyProtection="1">
      <alignment wrapText="1"/>
      <protection locked="0"/>
    </xf>
    <xf numFmtId="3" fontId="7" fillId="0" borderId="23" xfId="0" applyNumberFormat="1" applyFont="1" applyFill="1" applyBorder="1" applyAlignment="1" applyProtection="1">
      <alignment wrapText="1"/>
      <protection locked="0"/>
    </xf>
    <xf numFmtId="3" fontId="5" fillId="0" borderId="14" xfId="0" applyNumberFormat="1" applyFont="1" applyFill="1" applyBorder="1" applyAlignment="1" applyProtection="1">
      <alignment wrapText="1"/>
      <protection locked="0"/>
    </xf>
    <xf numFmtId="3" fontId="5" fillId="0" borderId="53" xfId="0" applyNumberFormat="1" applyFont="1" applyFill="1" applyBorder="1" applyAlignment="1" applyProtection="1">
      <alignment wrapText="1"/>
      <protection locked="0"/>
    </xf>
    <xf numFmtId="3" fontId="7" fillId="0" borderId="55" xfId="0" applyNumberFormat="1" applyFont="1" applyFill="1" applyBorder="1" applyAlignment="1" applyProtection="1">
      <alignment wrapText="1"/>
      <protection locked="0"/>
    </xf>
    <xf numFmtId="3" fontId="7" fillId="0" borderId="30" xfId="0" applyNumberFormat="1" applyFont="1" applyFill="1" applyBorder="1" applyAlignment="1" applyProtection="1">
      <alignment wrapText="1"/>
      <protection locked="0"/>
    </xf>
    <xf numFmtId="3" fontId="6" fillId="0" borderId="16" xfId="0" applyNumberFormat="1" applyFont="1" applyFill="1" applyBorder="1" applyAlignment="1" applyProtection="1">
      <alignment wrapText="1"/>
      <protection locked="0"/>
    </xf>
    <xf numFmtId="3" fontId="6" fillId="0" borderId="39" xfId="0" applyNumberFormat="1" applyFont="1" applyFill="1" applyBorder="1" applyAlignment="1" applyProtection="1">
      <alignment wrapText="1"/>
      <protection locked="0"/>
    </xf>
    <xf numFmtId="3" fontId="6" fillId="0" borderId="21" xfId="0" applyNumberFormat="1" applyFont="1" applyFill="1" applyBorder="1" applyAlignment="1" applyProtection="1">
      <alignment wrapText="1"/>
      <protection locked="0"/>
    </xf>
    <xf numFmtId="3" fontId="8" fillId="0" borderId="22" xfId="0" applyNumberFormat="1" applyFont="1" applyFill="1" applyBorder="1" applyAlignment="1" applyProtection="1">
      <alignment wrapText="1"/>
      <protection locked="0"/>
    </xf>
    <xf numFmtId="3" fontId="7" fillId="0" borderId="24" xfId="0" applyNumberFormat="1" applyFont="1" applyFill="1" applyBorder="1" applyAlignment="1" applyProtection="1">
      <alignment wrapText="1"/>
      <protection locked="0"/>
    </xf>
    <xf numFmtId="49" fontId="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58" xfId="0" applyNumberFormat="1" applyFont="1" applyFill="1" applyBorder="1" applyAlignment="1" applyProtection="1">
      <alignment wrapText="1"/>
      <protection locked="0"/>
    </xf>
    <xf numFmtId="3" fontId="6" fillId="0" borderId="59" xfId="0" applyNumberFormat="1" applyFont="1" applyFill="1" applyBorder="1" applyAlignment="1" applyProtection="1">
      <alignment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8" xfId="0" applyNumberFormat="1" applyFont="1" applyFill="1" applyBorder="1" applyAlignment="1" applyProtection="1">
      <alignment wrapText="1"/>
      <protection locked="0"/>
    </xf>
    <xf numFmtId="49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4" xfId="0" applyNumberFormat="1" applyFont="1" applyFill="1" applyBorder="1" applyAlignment="1" applyProtection="1">
      <alignment wrapText="1"/>
      <protection locked="0"/>
    </xf>
    <xf numFmtId="3" fontId="14" fillId="0" borderId="32" xfId="0" applyNumberFormat="1" applyFont="1" applyFill="1" applyBorder="1" applyAlignment="1" applyProtection="1">
      <alignment wrapText="1"/>
      <protection locked="0"/>
    </xf>
    <xf numFmtId="3" fontId="14" fillId="0" borderId="39" xfId="0" applyNumberFormat="1" applyFont="1" applyFill="1" applyBorder="1" applyAlignment="1" applyProtection="1">
      <alignment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61" xfId="0" applyNumberFormat="1" applyFont="1" applyFill="1" applyBorder="1" applyAlignment="1" applyProtection="1">
      <alignment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>
      <alignment wrapText="1"/>
    </xf>
    <xf numFmtId="49" fontId="5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3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0" applyNumberFormat="1" applyFont="1" applyBorder="1" applyAlignment="1">
      <alignment horizontal="right" wrapText="1"/>
    </xf>
    <xf numFmtId="3" fontId="7" fillId="0" borderId="9" xfId="0" applyNumberFormat="1" applyFont="1" applyFill="1" applyBorder="1" applyAlignment="1" applyProtection="1">
      <alignment horizontal="right" wrapText="1"/>
      <protection locked="0"/>
    </xf>
    <xf numFmtId="3" fontId="7" fillId="0" borderId="28" xfId="0" applyNumberFormat="1" applyFont="1" applyFill="1" applyBorder="1" applyAlignment="1" applyProtection="1">
      <alignment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wrapText="1"/>
    </xf>
    <xf numFmtId="3" fontId="0" fillId="0" borderId="0" xfId="0" applyNumberFormat="1" applyAlignment="1">
      <alignment/>
    </xf>
    <xf numFmtId="49" fontId="16" fillId="0" borderId="2" xfId="18" applyFont="1" applyFill="1" applyBorder="1" applyAlignment="1">
      <alignment horizontal="left" wrapText="1"/>
      <protection locked="0"/>
    </xf>
    <xf numFmtId="0" fontId="16" fillId="0" borderId="2" xfId="18" applyFont="1" applyFill="1" applyBorder="1" applyAlignment="1">
      <alignment horizontal="left" wrapText="1"/>
      <protection/>
    </xf>
    <xf numFmtId="3" fontId="16" fillId="0" borderId="2" xfId="18" applyNumberFormat="1" applyFont="1" applyFill="1" applyBorder="1" applyAlignment="1">
      <alignment horizontal="right" wrapText="1"/>
      <protection/>
    </xf>
    <xf numFmtId="0" fontId="16" fillId="0" borderId="8" xfId="18" applyFont="1" applyFill="1" applyBorder="1" applyAlignment="1">
      <alignment horizontal="left" wrapText="1"/>
      <protection/>
    </xf>
    <xf numFmtId="49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18" applyFont="1" applyFill="1" applyBorder="1" applyAlignment="1">
      <alignment horizontal="center" wrapText="1"/>
      <protection/>
    </xf>
    <xf numFmtId="0" fontId="18" fillId="0" borderId="0" xfId="18" applyFont="1" applyFill="1" applyBorder="1" applyAlignment="1">
      <alignment horizontal="center" wrapText="1"/>
      <protection/>
    </xf>
    <xf numFmtId="0" fontId="16" fillId="0" borderId="0" xfId="18" applyFont="1" applyFill="1" applyBorder="1" applyAlignment="1">
      <alignment horizontal="left" wrapText="1"/>
      <protection/>
    </xf>
    <xf numFmtId="0" fontId="18" fillId="0" borderId="55" xfId="18" applyFont="1" applyFill="1" applyBorder="1" applyAlignment="1">
      <alignment horizontal="center" wrapText="1"/>
      <protection/>
    </xf>
    <xf numFmtId="0" fontId="19" fillId="0" borderId="2" xfId="18" applyFont="1" applyFill="1" applyBorder="1" applyAlignment="1">
      <alignment horizontal="left" wrapText="1"/>
      <protection/>
    </xf>
    <xf numFmtId="3" fontId="19" fillId="0" borderId="2" xfId="18" applyNumberFormat="1" applyFont="1" applyFill="1" applyBorder="1" applyAlignment="1">
      <alignment horizontal="right" wrapText="1"/>
      <protection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18" applyFont="1" applyFill="1" applyBorder="1" applyAlignment="1">
      <alignment horizontal="center" wrapText="1"/>
      <protection/>
    </xf>
    <xf numFmtId="0" fontId="7" fillId="0" borderId="2" xfId="18" applyFont="1" applyFill="1" applyBorder="1" applyAlignment="1">
      <alignment horizontal="center" wrapText="1"/>
      <protection/>
    </xf>
    <xf numFmtId="3" fontId="5" fillId="0" borderId="28" xfId="0" applyNumberFormat="1" applyFont="1" applyFill="1" applyBorder="1" applyAlignment="1" applyProtection="1">
      <alignment wrapText="1"/>
      <protection locked="0"/>
    </xf>
    <xf numFmtId="3" fontId="16" fillId="0" borderId="0" xfId="18" applyNumberFormat="1" applyFont="1" applyFill="1" applyBorder="1" applyAlignment="1">
      <alignment horizontal="right" wrapText="1"/>
      <protection/>
    </xf>
    <xf numFmtId="172" fontId="16" fillId="0" borderId="0" xfId="18" applyNumberFormat="1" applyFont="1" applyFill="1" applyBorder="1" applyAlignment="1">
      <alignment horizontal="right" wrapText="1"/>
      <protection/>
    </xf>
    <xf numFmtId="4" fontId="16" fillId="0" borderId="0" xfId="18" applyNumberFormat="1" applyFont="1" applyFill="1" applyBorder="1" applyAlignment="1" applyProtection="1">
      <alignment horizontal="right"/>
      <protection locked="0"/>
    </xf>
    <xf numFmtId="0" fontId="16" fillId="0" borderId="55" xfId="18" applyFont="1" applyFill="1" applyBorder="1" applyAlignment="1">
      <alignment horizontal="left" wrapText="1"/>
      <protection/>
    </xf>
    <xf numFmtId="49" fontId="6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4" xfId="18" applyNumberFormat="1" applyFont="1" applyFill="1" applyBorder="1" applyAlignment="1">
      <alignment horizontal="right" wrapText="1"/>
      <protection/>
    </xf>
    <xf numFmtId="49" fontId="5" fillId="0" borderId="6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61" xfId="0" applyNumberFormat="1" applyFont="1" applyFill="1" applyBorder="1" applyAlignment="1" applyProtection="1">
      <alignment wrapText="1"/>
      <protection locked="0"/>
    </xf>
    <xf numFmtId="3" fontId="6" fillId="0" borderId="65" xfId="0" applyNumberFormat="1" applyFont="1" applyFill="1" applyBorder="1" applyAlignment="1" applyProtection="1">
      <alignment wrapText="1"/>
      <protection locked="0"/>
    </xf>
    <xf numFmtId="3" fontId="1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wrapText="1"/>
    </xf>
    <xf numFmtId="3" fontId="14" fillId="0" borderId="2" xfId="0" applyNumberFormat="1" applyFont="1" applyFill="1" applyBorder="1" applyAlignment="1">
      <alignment horizontal="right" wrapText="1"/>
    </xf>
    <xf numFmtId="3" fontId="14" fillId="0" borderId="4" xfId="0" applyNumberFormat="1" applyFont="1" applyFill="1" applyBorder="1" applyAlignment="1">
      <alignment wrapText="1"/>
    </xf>
    <xf numFmtId="49" fontId="7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4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3" fontId="16" fillId="0" borderId="2" xfId="18" applyNumberFormat="1" applyFont="1" applyFill="1" applyBorder="1" applyAlignment="1" applyProtection="1">
      <alignment horizontal="right"/>
      <protection locked="0"/>
    </xf>
    <xf numFmtId="3" fontId="19" fillId="0" borderId="2" xfId="18" applyNumberFormat="1" applyFont="1" applyFill="1" applyBorder="1" applyAlignment="1" applyProtection="1">
      <alignment horizontal="right"/>
      <protection locked="0"/>
    </xf>
    <xf numFmtId="3" fontId="16" fillId="0" borderId="4" xfId="18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>
      <alignment wrapText="1"/>
    </xf>
    <xf numFmtId="49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66" xfId="0" applyNumberFormat="1" applyFont="1" applyFill="1" applyBorder="1" applyAlignment="1" applyProtection="1">
      <alignment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69" xfId="0" applyBorder="1" applyAlignment="1">
      <alignment horizontal="center" vertical="center" wrapText="1"/>
    </xf>
    <xf numFmtId="49" fontId="3" fillId="2" borderId="7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2" xfId="0" applyNumberFormat="1" applyFont="1" applyFill="1" applyBorder="1" applyAlignment="1" applyProtection="1">
      <alignment horizontal="center" wrapText="1"/>
      <protection locked="0"/>
    </xf>
    <xf numFmtId="0" fontId="4" fillId="0" borderId="72" xfId="0" applyNumberFormat="1" applyFont="1" applyFill="1" applyBorder="1" applyAlignment="1" applyProtection="1">
      <alignment horizontal="center" wrapText="1"/>
      <protection locked="0"/>
    </xf>
    <xf numFmtId="0" fontId="4" fillId="0" borderId="73" xfId="0" applyNumberFormat="1" applyFont="1" applyFill="1" applyBorder="1" applyAlignment="1" applyProtection="1">
      <alignment horizontal="center" wrapText="1"/>
      <protection locked="0"/>
    </xf>
    <xf numFmtId="0" fontId="0" fillId="0" borderId="74" xfId="0" applyBorder="1" applyAlignment="1">
      <alignment horizontal="center" vertical="center" wrapText="1"/>
    </xf>
    <xf numFmtId="0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78" xfId="0" applyNumberFormat="1" applyFont="1" applyFill="1" applyBorder="1" applyAlignment="1" applyProtection="1">
      <alignment wrapText="1"/>
      <protection locked="0"/>
    </xf>
    <xf numFmtId="49" fontId="5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80" xfId="0" applyNumberFormat="1" applyFont="1" applyFill="1" applyBorder="1" applyAlignment="1" applyProtection="1">
      <alignment wrapText="1"/>
      <protection locked="0"/>
    </xf>
    <xf numFmtId="3" fontId="7" fillId="0" borderId="81" xfId="0" applyNumberFormat="1" applyFont="1" applyFill="1" applyBorder="1" applyAlignment="1" applyProtection="1">
      <alignment wrapText="1"/>
      <protection locked="0"/>
    </xf>
    <xf numFmtId="49" fontId="6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83" xfId="0" applyNumberFormat="1" applyFont="1" applyFill="1" applyBorder="1" applyAlignment="1" applyProtection="1">
      <alignment wrapText="1"/>
      <protection locked="0"/>
    </xf>
    <xf numFmtId="49" fontId="7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85" xfId="0" applyNumberFormat="1" applyFont="1" applyFill="1" applyBorder="1" applyAlignment="1" applyProtection="1">
      <alignment wrapText="1"/>
      <protection locked="0"/>
    </xf>
    <xf numFmtId="49" fontId="7" fillId="0" borderId="8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83" xfId="0" applyNumberFormat="1" applyFont="1" applyFill="1" applyBorder="1" applyAlignment="1" applyProtection="1">
      <alignment wrapText="1"/>
      <protection locked="0"/>
    </xf>
    <xf numFmtId="3" fontId="6" fillId="0" borderId="81" xfId="0" applyNumberFormat="1" applyFont="1" applyFill="1" applyBorder="1" applyAlignment="1" applyProtection="1">
      <alignment wrapText="1"/>
      <protection locked="0"/>
    </xf>
    <xf numFmtId="3" fontId="5" fillId="0" borderId="81" xfId="0" applyNumberFormat="1" applyFont="1" applyFill="1" applyBorder="1" applyAlignment="1" applyProtection="1">
      <alignment wrapText="1"/>
      <protection locked="0"/>
    </xf>
    <xf numFmtId="49" fontId="6" fillId="0" borderId="8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9" xfId="0" applyNumberFormat="1" applyFont="1" applyFill="1" applyBorder="1" applyAlignment="1" applyProtection="1">
      <alignment wrapText="1"/>
      <protection locked="0"/>
    </xf>
    <xf numFmtId="49" fontId="6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91" xfId="0" applyNumberFormat="1" applyFont="1" applyFill="1" applyBorder="1" applyAlignment="1" applyProtection="1">
      <alignment wrapText="1"/>
      <protection locked="0"/>
    </xf>
    <xf numFmtId="3" fontId="7" fillId="0" borderId="92" xfId="0" applyNumberFormat="1" applyFont="1" applyFill="1" applyBorder="1" applyAlignment="1" applyProtection="1">
      <alignment wrapText="1"/>
      <protection locked="0"/>
    </xf>
    <xf numFmtId="49" fontId="7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83" xfId="0" applyNumberFormat="1" applyFont="1" applyFill="1" applyBorder="1" applyAlignment="1" applyProtection="1">
      <alignment wrapText="1"/>
      <protection locked="0"/>
    </xf>
    <xf numFmtId="3" fontId="7" fillId="0" borderId="94" xfId="0" applyNumberFormat="1" applyFont="1" applyFill="1" applyBorder="1" applyAlignment="1" applyProtection="1">
      <alignment wrapText="1"/>
      <protection locked="0"/>
    </xf>
    <xf numFmtId="3" fontId="7" fillId="0" borderId="95" xfId="0" applyNumberFormat="1" applyFont="1" applyFill="1" applyBorder="1" applyAlignment="1" applyProtection="1">
      <alignment wrapText="1"/>
      <protection locked="0"/>
    </xf>
    <xf numFmtId="3" fontId="5" fillId="0" borderId="92" xfId="0" applyNumberFormat="1" applyFont="1" applyFill="1" applyBorder="1" applyAlignment="1" applyProtection="1">
      <alignment wrapText="1"/>
      <protection locked="0"/>
    </xf>
    <xf numFmtId="3" fontId="14" fillId="0" borderId="81" xfId="0" applyNumberFormat="1" applyFont="1" applyBorder="1" applyAlignment="1">
      <alignment wrapText="1"/>
    </xf>
    <xf numFmtId="3" fontId="5" fillId="0" borderId="95" xfId="0" applyNumberFormat="1" applyFont="1" applyFill="1" applyBorder="1" applyAlignment="1">
      <alignment wrapText="1"/>
    </xf>
    <xf numFmtId="49" fontId="7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97" xfId="0" applyNumberFormat="1" applyFont="1" applyFill="1" applyBorder="1" applyAlignment="1" applyProtection="1">
      <alignment wrapText="1"/>
      <protection locked="0"/>
    </xf>
    <xf numFmtId="49" fontId="7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94" xfId="0" applyNumberFormat="1" applyFont="1" applyFill="1" applyBorder="1" applyAlignment="1" applyProtection="1">
      <alignment wrapText="1"/>
      <protection locked="0"/>
    </xf>
    <xf numFmtId="3" fontId="7" fillId="0" borderId="91" xfId="0" applyNumberFormat="1" applyFont="1" applyFill="1" applyBorder="1" applyAlignment="1" applyProtection="1">
      <alignment wrapText="1"/>
      <protection locked="0"/>
    </xf>
    <xf numFmtId="49" fontId="5" fillId="0" borderId="9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0" xfId="0" applyNumberFormat="1" applyFont="1" applyFill="1" applyBorder="1" applyAlignment="1" applyProtection="1">
      <alignment wrapText="1"/>
      <protection locked="0"/>
    </xf>
    <xf numFmtId="49" fontId="7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1" xfId="0" applyNumberFormat="1" applyFont="1" applyFill="1" applyBorder="1" applyAlignment="1" applyProtection="1">
      <alignment wrapText="1"/>
      <protection locked="0"/>
    </xf>
    <xf numFmtId="3" fontId="5" fillId="0" borderId="102" xfId="0" applyNumberFormat="1" applyFont="1" applyFill="1" applyBorder="1" applyAlignment="1" applyProtection="1">
      <alignment wrapText="1"/>
      <protection locked="0"/>
    </xf>
    <xf numFmtId="3" fontId="7" fillId="0" borderId="100" xfId="0" applyNumberFormat="1" applyFont="1" applyFill="1" applyBorder="1" applyAlignment="1" applyProtection="1">
      <alignment wrapText="1"/>
      <protection locked="0"/>
    </xf>
    <xf numFmtId="49" fontId="5" fillId="0" borderId="10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95" xfId="0" applyNumberFormat="1" applyFont="1" applyFill="1" applyBorder="1" applyAlignment="1" applyProtection="1">
      <alignment wrapText="1"/>
      <protection/>
    </xf>
    <xf numFmtId="49" fontId="6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85" xfId="0" applyNumberFormat="1" applyFont="1" applyFill="1" applyBorder="1" applyAlignment="1" applyProtection="1">
      <alignment wrapText="1"/>
      <protection locked="0"/>
    </xf>
    <xf numFmtId="49" fontId="7" fillId="0" borderId="10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83" xfId="0" applyNumberFormat="1" applyFont="1" applyFill="1" applyBorder="1" applyAlignment="1" applyProtection="1">
      <alignment wrapText="1"/>
      <protection locked="0"/>
    </xf>
    <xf numFmtId="3" fontId="14" fillId="0" borderId="105" xfId="0" applyNumberFormat="1" applyFont="1" applyFill="1" applyBorder="1" applyAlignment="1" applyProtection="1">
      <alignment wrapText="1"/>
      <protection locked="0"/>
    </xf>
    <xf numFmtId="3" fontId="5" fillId="0" borderId="65" xfId="0" applyNumberFormat="1" applyFont="1" applyFill="1" applyBorder="1" applyAlignment="1" applyProtection="1">
      <alignment wrapText="1"/>
      <protection locked="0"/>
    </xf>
    <xf numFmtId="3" fontId="5" fillId="0" borderId="95" xfId="0" applyNumberFormat="1" applyFont="1" applyFill="1" applyBorder="1" applyAlignment="1" applyProtection="1">
      <alignment wrapText="1"/>
      <protection locked="0"/>
    </xf>
    <xf numFmtId="3" fontId="14" fillId="0" borderId="81" xfId="0" applyNumberFormat="1" applyFont="1" applyFill="1" applyBorder="1" applyAlignment="1">
      <alignment wrapText="1"/>
    </xf>
    <xf numFmtId="49" fontId="6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7" xfId="0" applyNumberFormat="1" applyFont="1" applyFill="1" applyBorder="1" applyAlignment="1" applyProtection="1">
      <alignment wrapText="1"/>
      <protection locked="0"/>
    </xf>
    <xf numFmtId="49" fontId="7" fillId="0" borderId="8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8" xfId="0" applyNumberFormat="1" applyFont="1" applyFill="1" applyBorder="1" applyAlignment="1" applyProtection="1">
      <alignment wrapText="1"/>
      <protection locked="0"/>
    </xf>
    <xf numFmtId="49" fontId="6" fillId="0" borderId="10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5" xfId="18" applyFont="1" applyFill="1" applyBorder="1" applyAlignment="1">
      <alignment horizontal="left" wrapText="1"/>
      <protection/>
    </xf>
    <xf numFmtId="3" fontId="16" fillId="0" borderId="75" xfId="18" applyNumberFormat="1" applyFont="1" applyFill="1" applyBorder="1" applyAlignment="1">
      <alignment horizontal="right" wrapText="1"/>
      <protection/>
    </xf>
    <xf numFmtId="3" fontId="16" fillId="0" borderId="75" xfId="18" applyNumberFormat="1" applyFont="1" applyFill="1" applyBorder="1" applyAlignment="1" applyProtection="1">
      <alignment horizontal="right"/>
      <protection locked="0"/>
    </xf>
    <xf numFmtId="3" fontId="7" fillId="0" borderId="75" xfId="0" applyNumberFormat="1" applyFont="1" applyFill="1" applyBorder="1" applyAlignment="1" applyProtection="1">
      <alignment wrapText="1"/>
      <protection locked="0"/>
    </xf>
    <xf numFmtId="3" fontId="7" fillId="0" borderId="112" xfId="0" applyNumberFormat="1" applyFont="1" applyFill="1" applyBorder="1" applyAlignment="1" applyProtection="1">
      <alignment wrapText="1"/>
      <protection locked="0"/>
    </xf>
    <xf numFmtId="3" fontId="7" fillId="0" borderId="76" xfId="0" applyNumberFormat="1" applyFont="1" applyFill="1" applyBorder="1" applyAlignment="1" applyProtection="1">
      <alignment wrapText="1"/>
      <protection locked="0"/>
    </xf>
    <xf numFmtId="0" fontId="1" fillId="0" borderId="3" xfId="0" applyFont="1" applyBorder="1" applyAlignment="1">
      <alignment/>
    </xf>
    <xf numFmtId="0" fontId="9" fillId="0" borderId="74" xfId="0" applyFont="1" applyBorder="1" applyAlignment="1">
      <alignment/>
    </xf>
    <xf numFmtId="0" fontId="15" fillId="0" borderId="69" xfId="0" applyFont="1" applyBorder="1" applyAlignment="1">
      <alignment wrapText="1"/>
    </xf>
    <xf numFmtId="0" fontId="15" fillId="0" borderId="69" xfId="0" applyFont="1" applyBorder="1" applyAlignment="1">
      <alignment horizontal="center" wrapText="1"/>
    </xf>
    <xf numFmtId="3" fontId="15" fillId="0" borderId="69" xfId="0" applyNumberFormat="1" applyFont="1" applyFill="1" applyBorder="1" applyAlignment="1">
      <alignment wrapText="1"/>
    </xf>
    <xf numFmtId="3" fontId="15" fillId="0" borderId="113" xfId="0" applyNumberFormat="1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2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4.75390625" style="0" customWidth="1"/>
    <col min="2" max="2" width="7.50390625" style="0" customWidth="1"/>
    <col min="3" max="3" width="5.125" style="0" customWidth="1"/>
    <col min="4" max="4" width="64.125" style="0" customWidth="1"/>
    <col min="5" max="5" width="10.50390625" style="0" customWidth="1"/>
    <col min="6" max="6" width="10.625" style="0" customWidth="1"/>
    <col min="7" max="7" width="10.50390625" style="0" customWidth="1"/>
    <col min="8" max="8" width="11.125" style="0" customWidth="1"/>
    <col min="9" max="9" width="10.50390625" style="0" customWidth="1"/>
    <col min="11" max="11" width="19.875" style="0" customWidth="1"/>
  </cols>
  <sheetData>
    <row r="1" spans="1:12" ht="32.25" customHeight="1">
      <c r="A1" s="1"/>
      <c r="B1" s="1"/>
      <c r="C1" s="1"/>
      <c r="D1" s="1"/>
      <c r="H1" s="231" t="s">
        <v>204</v>
      </c>
      <c r="I1" s="231"/>
      <c r="J1" s="231"/>
      <c r="K1" s="47"/>
      <c r="L1" s="47"/>
    </row>
    <row r="2" spans="1:10" ht="13.5">
      <c r="A2" s="1"/>
      <c r="B2" s="1"/>
      <c r="C2" s="1"/>
      <c r="D2" s="1"/>
      <c r="E2" s="2"/>
      <c r="F2" s="2"/>
      <c r="G2" s="1"/>
      <c r="H2" s="4"/>
      <c r="I2" s="4"/>
      <c r="J2" s="3"/>
    </row>
    <row r="3" spans="1:10" ht="18">
      <c r="A3" s="232" t="s">
        <v>186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5.25" customHeight="1" thickBot="1">
      <c r="A4" s="1"/>
      <c r="B4" s="1"/>
      <c r="C4" s="1"/>
      <c r="D4" s="1"/>
      <c r="E4" s="2"/>
      <c r="F4" s="2"/>
      <c r="G4" s="1"/>
      <c r="H4" s="4"/>
      <c r="I4" s="4"/>
      <c r="J4" s="3"/>
    </row>
    <row r="5" spans="1:10" ht="12">
      <c r="A5" s="234" t="s">
        <v>0</v>
      </c>
      <c r="B5" s="235" t="s">
        <v>1</v>
      </c>
      <c r="C5" s="236" t="s">
        <v>201</v>
      </c>
      <c r="D5" s="236" t="s">
        <v>2</v>
      </c>
      <c r="E5" s="236" t="s">
        <v>200</v>
      </c>
      <c r="F5" s="236" t="s">
        <v>203</v>
      </c>
      <c r="G5" s="237" t="s">
        <v>202</v>
      </c>
      <c r="H5" s="238" t="s">
        <v>3</v>
      </c>
      <c r="I5" s="239"/>
      <c r="J5" s="240"/>
    </row>
    <row r="6" spans="1:10" ht="27" customHeight="1" thickBot="1">
      <c r="A6" s="241"/>
      <c r="B6" s="233"/>
      <c r="C6" s="242"/>
      <c r="D6" s="242"/>
      <c r="E6" s="242"/>
      <c r="F6" s="242"/>
      <c r="G6" s="242"/>
      <c r="H6" s="243" t="s">
        <v>4</v>
      </c>
      <c r="I6" s="243" t="s">
        <v>5</v>
      </c>
      <c r="J6" s="244" t="s">
        <v>6</v>
      </c>
    </row>
    <row r="7" spans="1:11" ht="19.5" customHeight="1" thickBot="1">
      <c r="A7" s="157" t="s">
        <v>8</v>
      </c>
      <c r="B7" s="158"/>
      <c r="C7" s="159"/>
      <c r="D7" s="160" t="s">
        <v>9</v>
      </c>
      <c r="E7" s="161">
        <f aca="true" t="shared" si="0" ref="E7:J7">E13+E8</f>
        <v>75000</v>
      </c>
      <c r="F7" s="161">
        <f t="shared" si="0"/>
        <v>261914</v>
      </c>
      <c r="G7" s="161">
        <f t="shared" si="0"/>
        <v>261914</v>
      </c>
      <c r="H7" s="161">
        <f t="shared" si="0"/>
        <v>0</v>
      </c>
      <c r="I7" s="161">
        <f t="shared" si="0"/>
        <v>253914</v>
      </c>
      <c r="J7" s="162">
        <f t="shared" si="0"/>
        <v>8000</v>
      </c>
      <c r="K7" s="45"/>
    </row>
    <row r="8" spans="1:11" ht="13.5">
      <c r="A8" s="245"/>
      <c r="B8" s="14" t="s">
        <v>125</v>
      </c>
      <c r="C8" s="49"/>
      <c r="D8" s="52" t="s">
        <v>126</v>
      </c>
      <c r="E8" s="152">
        <f aca="true" t="shared" si="1" ref="E8:I9">E9</f>
        <v>70000</v>
      </c>
      <c r="F8" s="153">
        <f>F9+F11</f>
        <v>256914</v>
      </c>
      <c r="G8" s="153">
        <f>G9+G11</f>
        <v>256914</v>
      </c>
      <c r="H8" s="154">
        <f t="shared" si="1"/>
        <v>0</v>
      </c>
      <c r="I8" s="152">
        <f t="shared" si="1"/>
        <v>253914</v>
      </c>
      <c r="J8" s="246">
        <f>J11</f>
        <v>3000</v>
      </c>
      <c r="K8" s="183"/>
    </row>
    <row r="9" spans="1:10" ht="13.5">
      <c r="A9" s="247"/>
      <c r="B9" s="49"/>
      <c r="C9" s="50" t="s">
        <v>89</v>
      </c>
      <c r="D9" s="56" t="s">
        <v>90</v>
      </c>
      <c r="E9" s="104">
        <f>E10</f>
        <v>70000</v>
      </c>
      <c r="F9" s="104">
        <f t="shared" si="1"/>
        <v>253914</v>
      </c>
      <c r="G9" s="104">
        <f t="shared" si="1"/>
        <v>253914</v>
      </c>
      <c r="H9" s="104">
        <f t="shared" si="1"/>
        <v>0</v>
      </c>
      <c r="I9" s="104">
        <f>I10</f>
        <v>253914</v>
      </c>
      <c r="J9" s="248"/>
    </row>
    <row r="10" spans="1:10" ht="13.5">
      <c r="A10" s="247"/>
      <c r="B10" s="49"/>
      <c r="C10" s="55"/>
      <c r="D10" s="182" t="s">
        <v>187</v>
      </c>
      <c r="E10" s="105">
        <v>70000</v>
      </c>
      <c r="F10" s="105">
        <v>253914</v>
      </c>
      <c r="G10" s="105">
        <v>253914</v>
      </c>
      <c r="H10" s="105">
        <v>0</v>
      </c>
      <c r="I10" s="105">
        <f>G10</f>
        <v>253914</v>
      </c>
      <c r="J10" s="248"/>
    </row>
    <row r="11" spans="1:10" ht="27.75">
      <c r="A11" s="247"/>
      <c r="B11" s="181"/>
      <c r="C11" s="12" t="s">
        <v>29</v>
      </c>
      <c r="D11" s="95" t="s">
        <v>30</v>
      </c>
      <c r="E11" s="106">
        <f>E12</f>
        <v>0</v>
      </c>
      <c r="F11" s="106">
        <f>F12</f>
        <v>3000</v>
      </c>
      <c r="G11" s="106">
        <f>G12</f>
        <v>3000</v>
      </c>
      <c r="H11" s="106"/>
      <c r="I11" s="106"/>
      <c r="J11" s="249">
        <f>J12</f>
        <v>3000</v>
      </c>
    </row>
    <row r="12" spans="1:10" ht="27.75">
      <c r="A12" s="247"/>
      <c r="B12" s="181"/>
      <c r="C12" s="12"/>
      <c r="D12" s="71" t="s">
        <v>169</v>
      </c>
      <c r="E12" s="106">
        <v>0</v>
      </c>
      <c r="F12" s="106">
        <v>3000</v>
      </c>
      <c r="G12" s="106">
        <v>3000</v>
      </c>
      <c r="H12" s="106"/>
      <c r="I12" s="106"/>
      <c r="J12" s="249">
        <f>G12</f>
        <v>3000</v>
      </c>
    </row>
    <row r="13" spans="1:10" ht="13.5">
      <c r="A13" s="250"/>
      <c r="B13" s="23" t="s">
        <v>10</v>
      </c>
      <c r="C13" s="169"/>
      <c r="D13" s="36" t="s">
        <v>11</v>
      </c>
      <c r="E13" s="107">
        <f aca="true" t="shared" si="2" ref="E13:J14">E14</f>
        <v>5000</v>
      </c>
      <c r="F13" s="107">
        <f t="shared" si="2"/>
        <v>5000</v>
      </c>
      <c r="G13" s="107">
        <f>G14</f>
        <v>5000</v>
      </c>
      <c r="H13" s="107">
        <v>0</v>
      </c>
      <c r="I13" s="107">
        <v>0</v>
      </c>
      <c r="J13" s="251">
        <f>J14</f>
        <v>5000</v>
      </c>
    </row>
    <row r="14" spans="1:10" ht="27.75">
      <c r="A14" s="252"/>
      <c r="B14" s="72"/>
      <c r="C14" s="12" t="s">
        <v>12</v>
      </c>
      <c r="D14" s="73" t="s">
        <v>13</v>
      </c>
      <c r="E14" s="109">
        <f t="shared" si="2"/>
        <v>5000</v>
      </c>
      <c r="F14" s="109">
        <f t="shared" si="2"/>
        <v>5000</v>
      </c>
      <c r="G14" s="110">
        <f t="shared" si="2"/>
        <v>5000</v>
      </c>
      <c r="H14" s="110">
        <f t="shared" si="2"/>
        <v>0</v>
      </c>
      <c r="I14" s="110">
        <f t="shared" si="2"/>
        <v>0</v>
      </c>
      <c r="J14" s="253">
        <f t="shared" si="2"/>
        <v>5000</v>
      </c>
    </row>
    <row r="15" spans="1:10" ht="15" thickBot="1">
      <c r="A15" s="254"/>
      <c r="B15" s="74"/>
      <c r="C15" s="31"/>
      <c r="D15" s="75" t="s">
        <v>14</v>
      </c>
      <c r="E15" s="155">
        <v>5000</v>
      </c>
      <c r="F15" s="155">
        <v>5000</v>
      </c>
      <c r="G15" s="104">
        <v>5000</v>
      </c>
      <c r="H15" s="104">
        <v>0</v>
      </c>
      <c r="I15" s="156">
        <v>0</v>
      </c>
      <c r="J15" s="248">
        <f>G15</f>
        <v>5000</v>
      </c>
    </row>
    <row r="16" spans="1:10" ht="18.75" customHeight="1" thickBot="1">
      <c r="A16" s="157" t="s">
        <v>15</v>
      </c>
      <c r="B16" s="175"/>
      <c r="C16" s="175"/>
      <c r="D16" s="206" t="s">
        <v>16</v>
      </c>
      <c r="E16" s="207">
        <f aca="true" t="shared" si="3" ref="E16:J16">E17+E20+E23+E26+E29</f>
        <v>12045</v>
      </c>
      <c r="F16" s="207">
        <f>F17+F20+F23+F26+F29</f>
        <v>8245</v>
      </c>
      <c r="G16" s="207">
        <f>G17+G20+G23+G26+G29</f>
        <v>8245</v>
      </c>
      <c r="H16" s="207">
        <f t="shared" si="3"/>
        <v>0</v>
      </c>
      <c r="I16" s="207">
        <f t="shared" si="3"/>
        <v>0</v>
      </c>
      <c r="J16" s="208">
        <f t="shared" si="3"/>
        <v>8245</v>
      </c>
    </row>
    <row r="17" spans="1:10" ht="13.5">
      <c r="A17" s="255"/>
      <c r="B17" s="14" t="s">
        <v>17</v>
      </c>
      <c r="C17" s="14"/>
      <c r="D17" s="15" t="s">
        <v>18</v>
      </c>
      <c r="E17" s="108">
        <f aca="true" t="shared" si="4" ref="E17:J17">E18</f>
        <v>800</v>
      </c>
      <c r="F17" s="108">
        <f t="shared" si="4"/>
        <v>1000</v>
      </c>
      <c r="G17" s="108">
        <f t="shared" si="4"/>
        <v>1000</v>
      </c>
      <c r="H17" s="108">
        <f t="shared" si="4"/>
        <v>0</v>
      </c>
      <c r="I17" s="108">
        <f t="shared" si="4"/>
        <v>0</v>
      </c>
      <c r="J17" s="251">
        <f t="shared" si="4"/>
        <v>1000</v>
      </c>
    </row>
    <row r="18" spans="1:10" ht="14.25">
      <c r="A18" s="256"/>
      <c r="B18" s="10"/>
      <c r="C18" s="10" t="s">
        <v>130</v>
      </c>
      <c r="D18" s="11" t="s">
        <v>19</v>
      </c>
      <c r="E18" s="114">
        <f>E19</f>
        <v>800</v>
      </c>
      <c r="F18" s="114">
        <f>F19</f>
        <v>1000</v>
      </c>
      <c r="G18" s="105">
        <f>G19</f>
        <v>1000</v>
      </c>
      <c r="H18" s="105">
        <v>0</v>
      </c>
      <c r="I18" s="105">
        <v>0</v>
      </c>
      <c r="J18" s="248">
        <f>J19</f>
        <v>1000</v>
      </c>
    </row>
    <row r="19" spans="1:10" ht="13.5">
      <c r="A19" s="256"/>
      <c r="B19" s="16"/>
      <c r="C19" s="12"/>
      <c r="D19" s="13" t="s">
        <v>20</v>
      </c>
      <c r="E19" s="106">
        <v>800</v>
      </c>
      <c r="F19" s="115">
        <v>1000</v>
      </c>
      <c r="G19" s="116">
        <v>1000</v>
      </c>
      <c r="H19" s="116">
        <v>0</v>
      </c>
      <c r="I19" s="117">
        <v>0</v>
      </c>
      <c r="J19" s="249">
        <f>G19</f>
        <v>1000</v>
      </c>
    </row>
    <row r="20" spans="1:10" ht="13.5">
      <c r="A20" s="257"/>
      <c r="B20" s="7" t="s">
        <v>21</v>
      </c>
      <c r="C20" s="14"/>
      <c r="D20" s="15" t="s">
        <v>22</v>
      </c>
      <c r="E20" s="118">
        <f aca="true" t="shared" si="5" ref="E20:G21">E21</f>
        <v>2000</v>
      </c>
      <c r="F20" s="118">
        <f t="shared" si="5"/>
        <v>0</v>
      </c>
      <c r="G20" s="118">
        <f t="shared" si="5"/>
        <v>0</v>
      </c>
      <c r="H20" s="118">
        <v>0</v>
      </c>
      <c r="I20" s="118">
        <v>0</v>
      </c>
      <c r="J20" s="258">
        <f>J21</f>
        <v>0</v>
      </c>
    </row>
    <row r="21" spans="1:10" ht="13.5">
      <c r="A21" s="256"/>
      <c r="B21" s="17"/>
      <c r="C21" s="12" t="s">
        <v>130</v>
      </c>
      <c r="D21" s="11" t="s">
        <v>19</v>
      </c>
      <c r="E21" s="105">
        <f t="shared" si="5"/>
        <v>2000</v>
      </c>
      <c r="F21" s="105">
        <f>F22</f>
        <v>0</v>
      </c>
      <c r="G21" s="105">
        <f t="shared" si="5"/>
        <v>0</v>
      </c>
      <c r="H21" s="105">
        <f>H22</f>
        <v>0</v>
      </c>
      <c r="I21" s="105">
        <f>I22</f>
        <v>0</v>
      </c>
      <c r="J21" s="248">
        <f>J22</f>
        <v>0</v>
      </c>
    </row>
    <row r="22" spans="1:10" ht="13.5">
      <c r="A22" s="256"/>
      <c r="B22" s="18"/>
      <c r="C22" s="19"/>
      <c r="D22" s="13" t="s">
        <v>23</v>
      </c>
      <c r="E22" s="106">
        <v>2000</v>
      </c>
      <c r="F22" s="119">
        <v>0</v>
      </c>
      <c r="G22" s="106">
        <v>0</v>
      </c>
      <c r="H22" s="106">
        <v>0</v>
      </c>
      <c r="I22" s="106">
        <v>0</v>
      </c>
      <c r="J22" s="249">
        <f>G22</f>
        <v>0</v>
      </c>
    </row>
    <row r="23" spans="1:10" ht="13.5">
      <c r="A23" s="256"/>
      <c r="B23" s="7" t="s">
        <v>24</v>
      </c>
      <c r="C23" s="7"/>
      <c r="D23" s="8" t="s">
        <v>25</v>
      </c>
      <c r="E23" s="103">
        <f>E24</f>
        <v>2000</v>
      </c>
      <c r="F23" s="103">
        <f>F24</f>
        <v>0</v>
      </c>
      <c r="G23" s="103">
        <f aca="true" t="shared" si="6" ref="G23:J24">G24</f>
        <v>0</v>
      </c>
      <c r="H23" s="103">
        <f t="shared" si="6"/>
        <v>0</v>
      </c>
      <c r="I23" s="103">
        <f t="shared" si="6"/>
        <v>0</v>
      </c>
      <c r="J23" s="259">
        <f t="shared" si="6"/>
        <v>0</v>
      </c>
    </row>
    <row r="24" spans="1:10" ht="13.5">
      <c r="A24" s="256"/>
      <c r="B24" s="57"/>
      <c r="C24" s="12" t="s">
        <v>130</v>
      </c>
      <c r="D24" s="13" t="s">
        <v>19</v>
      </c>
      <c r="E24" s="106">
        <f>E25</f>
        <v>2000</v>
      </c>
      <c r="F24" s="106">
        <f>F25</f>
        <v>0</v>
      </c>
      <c r="G24" s="106">
        <f t="shared" si="6"/>
        <v>0</v>
      </c>
      <c r="H24" s="106">
        <f t="shared" si="6"/>
        <v>0</v>
      </c>
      <c r="I24" s="106">
        <f t="shared" si="6"/>
        <v>0</v>
      </c>
      <c r="J24" s="249">
        <f t="shared" si="6"/>
        <v>0</v>
      </c>
    </row>
    <row r="25" spans="1:10" ht="13.5">
      <c r="A25" s="256"/>
      <c r="B25" s="19"/>
      <c r="C25" s="10"/>
      <c r="D25" s="13" t="s">
        <v>26</v>
      </c>
      <c r="E25" s="106">
        <v>2000</v>
      </c>
      <c r="F25" s="106">
        <v>0</v>
      </c>
      <c r="G25" s="106">
        <v>0</v>
      </c>
      <c r="H25" s="106">
        <v>0</v>
      </c>
      <c r="I25" s="106">
        <v>0</v>
      </c>
      <c r="J25" s="248">
        <f>G25</f>
        <v>0</v>
      </c>
    </row>
    <row r="26" spans="1:10" ht="13.5">
      <c r="A26" s="257"/>
      <c r="B26" s="20" t="s">
        <v>27</v>
      </c>
      <c r="C26" s="7"/>
      <c r="D26" s="8" t="s">
        <v>28</v>
      </c>
      <c r="E26" s="120">
        <f aca="true" t="shared" si="7" ref="E26:J27">E27</f>
        <v>6000</v>
      </c>
      <c r="F26" s="120">
        <f t="shared" si="7"/>
        <v>6000</v>
      </c>
      <c r="G26" s="120">
        <f t="shared" si="7"/>
        <v>6000</v>
      </c>
      <c r="H26" s="120">
        <f t="shared" si="7"/>
        <v>0</v>
      </c>
      <c r="I26" s="120">
        <f t="shared" si="7"/>
        <v>0</v>
      </c>
      <c r="J26" s="260">
        <f t="shared" si="7"/>
        <v>6000</v>
      </c>
    </row>
    <row r="27" spans="1:10" ht="27.75">
      <c r="A27" s="256"/>
      <c r="B27" s="17"/>
      <c r="C27" s="12" t="s">
        <v>29</v>
      </c>
      <c r="D27" s="11" t="s">
        <v>30</v>
      </c>
      <c r="E27" s="105">
        <f t="shared" si="7"/>
        <v>6000</v>
      </c>
      <c r="F27" s="105">
        <f t="shared" si="7"/>
        <v>6000</v>
      </c>
      <c r="G27" s="105">
        <f t="shared" si="7"/>
        <v>6000</v>
      </c>
      <c r="H27" s="105">
        <f t="shared" si="7"/>
        <v>0</v>
      </c>
      <c r="I27" s="105">
        <f t="shared" si="7"/>
        <v>0</v>
      </c>
      <c r="J27" s="248">
        <f t="shared" si="7"/>
        <v>6000</v>
      </c>
    </row>
    <row r="28" spans="1:10" ht="13.5">
      <c r="A28" s="256"/>
      <c r="B28" s="17"/>
      <c r="C28" s="19"/>
      <c r="D28" s="13" t="s">
        <v>188</v>
      </c>
      <c r="E28" s="105">
        <v>6000</v>
      </c>
      <c r="F28" s="105">
        <v>6000</v>
      </c>
      <c r="G28" s="121">
        <v>6000</v>
      </c>
      <c r="H28" s="106">
        <v>0</v>
      </c>
      <c r="I28" s="106">
        <v>0</v>
      </c>
      <c r="J28" s="248">
        <f>G28</f>
        <v>6000</v>
      </c>
    </row>
    <row r="29" spans="1:10" ht="13.5">
      <c r="A29" s="261"/>
      <c r="B29" s="7" t="s">
        <v>31</v>
      </c>
      <c r="C29" s="7"/>
      <c r="D29" s="8" t="s">
        <v>32</v>
      </c>
      <c r="E29" s="120">
        <f aca="true" t="shared" si="8" ref="E29:G30">E30</f>
        <v>1245</v>
      </c>
      <c r="F29" s="120">
        <f t="shared" si="8"/>
        <v>1245</v>
      </c>
      <c r="G29" s="120">
        <f t="shared" si="8"/>
        <v>1245</v>
      </c>
      <c r="H29" s="120">
        <v>0</v>
      </c>
      <c r="I29" s="120">
        <v>0</v>
      </c>
      <c r="J29" s="260">
        <f>J30</f>
        <v>1245</v>
      </c>
    </row>
    <row r="30" spans="1:10" ht="42">
      <c r="A30" s="262"/>
      <c r="B30" s="72"/>
      <c r="C30" s="12" t="s">
        <v>33</v>
      </c>
      <c r="D30" s="73" t="s">
        <v>7</v>
      </c>
      <c r="E30" s="110">
        <f t="shared" si="8"/>
        <v>1245</v>
      </c>
      <c r="F30" s="110">
        <f t="shared" si="8"/>
        <v>1245</v>
      </c>
      <c r="G30" s="110">
        <f t="shared" si="8"/>
        <v>1245</v>
      </c>
      <c r="H30" s="110">
        <f>H31</f>
        <v>0</v>
      </c>
      <c r="I30" s="110">
        <f>I31</f>
        <v>0</v>
      </c>
      <c r="J30" s="253">
        <f>G30</f>
        <v>1245</v>
      </c>
    </row>
    <row r="31" spans="1:10" ht="28.5" thickBot="1">
      <c r="A31" s="263"/>
      <c r="B31" s="74"/>
      <c r="C31" s="31"/>
      <c r="D31" s="75" t="s">
        <v>189</v>
      </c>
      <c r="E31" s="104">
        <v>1245</v>
      </c>
      <c r="F31" s="104">
        <v>1245</v>
      </c>
      <c r="G31" s="104">
        <v>1245</v>
      </c>
      <c r="H31" s="104">
        <v>0</v>
      </c>
      <c r="I31" s="156">
        <v>0</v>
      </c>
      <c r="J31" s="248">
        <f>G31</f>
        <v>1245</v>
      </c>
    </row>
    <row r="32" spans="1:11" ht="21" customHeight="1" thickBot="1">
      <c r="A32" s="264" t="s">
        <v>34</v>
      </c>
      <c r="B32" s="159"/>
      <c r="C32" s="159"/>
      <c r="D32" s="160" t="s">
        <v>35</v>
      </c>
      <c r="E32" s="164">
        <f aca="true" t="shared" si="9" ref="E32:J32">E33+E47+E55+E64+E70+E77+E80+E83</f>
        <v>3165594</v>
      </c>
      <c r="F32" s="164">
        <f t="shared" si="9"/>
        <v>3676371.24</v>
      </c>
      <c r="G32" s="164">
        <f t="shared" si="9"/>
        <v>3663715.37</v>
      </c>
      <c r="H32" s="164">
        <f t="shared" si="9"/>
        <v>0</v>
      </c>
      <c r="I32" s="164">
        <f t="shared" si="9"/>
        <v>3399950.17</v>
      </c>
      <c r="J32" s="265">
        <f t="shared" si="9"/>
        <v>263765.19999999995</v>
      </c>
      <c r="K32" s="45"/>
    </row>
    <row r="33" spans="1:11" ht="13.5">
      <c r="A33" s="266"/>
      <c r="B33" s="21" t="s">
        <v>36</v>
      </c>
      <c r="C33" s="163"/>
      <c r="D33" s="22" t="s">
        <v>37</v>
      </c>
      <c r="E33" s="129">
        <f>E34+E36</f>
        <v>2096266</v>
      </c>
      <c r="F33" s="129">
        <f>F34+F36+F41</f>
        <v>1997056.61</v>
      </c>
      <c r="G33" s="129">
        <f>G34+G36+G41</f>
        <v>1995840.39</v>
      </c>
      <c r="H33" s="129">
        <f>H34+H36</f>
        <v>0</v>
      </c>
      <c r="I33" s="129">
        <f>I34+I36+I41</f>
        <v>1979111.18</v>
      </c>
      <c r="J33" s="267">
        <f>J34+J36+J41</f>
        <v>16729.21</v>
      </c>
      <c r="K33" s="45"/>
    </row>
    <row r="34" spans="1:10" ht="27.75">
      <c r="A34" s="254"/>
      <c r="B34" s="79"/>
      <c r="C34" s="12" t="s">
        <v>38</v>
      </c>
      <c r="D34" s="80" t="s">
        <v>39</v>
      </c>
      <c r="E34" s="123">
        <f>E35</f>
        <v>301007</v>
      </c>
      <c r="F34" s="123">
        <f>F35</f>
        <v>264407</v>
      </c>
      <c r="G34" s="123">
        <f>G35</f>
        <v>264081</v>
      </c>
      <c r="H34" s="123">
        <f>SUM(H35:H35)</f>
        <v>0</v>
      </c>
      <c r="I34" s="123">
        <f>G34</f>
        <v>264081</v>
      </c>
      <c r="J34" s="268">
        <f>SUM(J35:J35)</f>
        <v>0</v>
      </c>
    </row>
    <row r="35" spans="1:10" ht="27.75">
      <c r="A35" s="254"/>
      <c r="B35" s="74"/>
      <c r="C35" s="33"/>
      <c r="D35" s="27" t="s">
        <v>40</v>
      </c>
      <c r="E35" s="112">
        <v>301007</v>
      </c>
      <c r="F35" s="112">
        <v>264407</v>
      </c>
      <c r="G35" s="121">
        <v>264081</v>
      </c>
      <c r="H35" s="113"/>
      <c r="I35" s="106">
        <f>G35</f>
        <v>264081</v>
      </c>
      <c r="J35" s="249"/>
    </row>
    <row r="36" spans="1:12" ht="42">
      <c r="A36" s="263"/>
      <c r="B36" s="31"/>
      <c r="C36" s="78" t="s">
        <v>41</v>
      </c>
      <c r="D36" s="81" t="s">
        <v>42</v>
      </c>
      <c r="E36" s="123">
        <f>E37+E38+E39+E40</f>
        <v>1795259</v>
      </c>
      <c r="F36" s="123">
        <f>F37+F38+F39+F40</f>
        <v>1715532</v>
      </c>
      <c r="G36" s="123">
        <f>G37+G38+G39+G40</f>
        <v>1715030.18</v>
      </c>
      <c r="H36" s="123"/>
      <c r="I36" s="123">
        <f>SUM(I37:I40)</f>
        <v>1715030.18</v>
      </c>
      <c r="J36" s="268"/>
      <c r="L36" s="48"/>
    </row>
    <row r="37" spans="1:10" ht="27.75">
      <c r="A37" s="263"/>
      <c r="B37" s="31"/>
      <c r="C37" s="60"/>
      <c r="D37" s="46" t="s">
        <v>43</v>
      </c>
      <c r="E37" s="126">
        <v>562521</v>
      </c>
      <c r="F37" s="178">
        <v>492624</v>
      </c>
      <c r="G37" s="127">
        <v>492624</v>
      </c>
      <c r="H37" s="116"/>
      <c r="I37" s="117">
        <f>G37</f>
        <v>492624</v>
      </c>
      <c r="J37" s="249"/>
    </row>
    <row r="38" spans="1:10" ht="27.75">
      <c r="A38" s="263"/>
      <c r="B38" s="31"/>
      <c r="C38" s="31"/>
      <c r="D38" s="46" t="s">
        <v>44</v>
      </c>
      <c r="E38" s="126">
        <v>528181</v>
      </c>
      <c r="F38" s="178">
        <v>539980</v>
      </c>
      <c r="G38" s="127">
        <v>539976.15</v>
      </c>
      <c r="H38" s="116"/>
      <c r="I38" s="117">
        <f>G38</f>
        <v>539976.15</v>
      </c>
      <c r="J38" s="249"/>
    </row>
    <row r="39" spans="1:10" ht="27.75">
      <c r="A39" s="252"/>
      <c r="B39" s="82"/>
      <c r="C39" s="82"/>
      <c r="D39" s="83" t="s">
        <v>45</v>
      </c>
      <c r="E39" s="126">
        <v>335819</v>
      </c>
      <c r="F39" s="178">
        <v>332190</v>
      </c>
      <c r="G39" s="127">
        <v>332175.23</v>
      </c>
      <c r="H39" s="116"/>
      <c r="I39" s="117">
        <f>G39</f>
        <v>332175.23</v>
      </c>
      <c r="J39" s="249"/>
    </row>
    <row r="40" spans="1:10" ht="27.75">
      <c r="A40" s="269"/>
      <c r="B40" s="74"/>
      <c r="C40" s="78"/>
      <c r="D40" s="84" t="s">
        <v>46</v>
      </c>
      <c r="E40" s="126">
        <v>368738</v>
      </c>
      <c r="F40" s="178">
        <v>350738</v>
      </c>
      <c r="G40" s="127">
        <v>350254.8</v>
      </c>
      <c r="H40" s="128"/>
      <c r="I40" s="117">
        <f>G40</f>
        <v>350254.8</v>
      </c>
      <c r="J40" s="249"/>
    </row>
    <row r="41" spans="1:10" ht="46.5">
      <c r="A41" s="270"/>
      <c r="B41" s="16"/>
      <c r="C41" s="12" t="s">
        <v>170</v>
      </c>
      <c r="D41" s="184" t="s">
        <v>171</v>
      </c>
      <c r="E41" s="126"/>
      <c r="F41" s="178">
        <f>SUM(F42:F46)</f>
        <v>17117.61</v>
      </c>
      <c r="G41" s="178">
        <f>SUM(G42:G46)</f>
        <v>16729.21</v>
      </c>
      <c r="H41" s="106"/>
      <c r="I41" s="106"/>
      <c r="J41" s="249">
        <f>SUM(J42:J46)</f>
        <v>16729.21</v>
      </c>
    </row>
    <row r="42" spans="1:10" ht="15">
      <c r="A42" s="271"/>
      <c r="B42" s="17"/>
      <c r="C42" s="10"/>
      <c r="D42" s="187" t="s">
        <v>190</v>
      </c>
      <c r="E42" s="186">
        <v>0</v>
      </c>
      <c r="F42" s="186">
        <v>3395.82</v>
      </c>
      <c r="G42" s="220">
        <v>3146</v>
      </c>
      <c r="H42" s="106"/>
      <c r="I42" s="106"/>
      <c r="J42" s="249">
        <f>G42</f>
        <v>3146</v>
      </c>
    </row>
    <row r="43" spans="1:10" ht="15">
      <c r="A43" s="271"/>
      <c r="B43" s="17"/>
      <c r="C43" s="16"/>
      <c r="D43" s="187" t="s">
        <v>191</v>
      </c>
      <c r="E43" s="186">
        <v>0</v>
      </c>
      <c r="F43" s="186">
        <v>1861.27</v>
      </c>
      <c r="G43" s="220">
        <v>1861.27</v>
      </c>
      <c r="H43" s="106"/>
      <c r="I43" s="106"/>
      <c r="J43" s="249">
        <f>G43</f>
        <v>1861.27</v>
      </c>
    </row>
    <row r="44" spans="1:10" ht="15">
      <c r="A44" s="271"/>
      <c r="B44" s="17"/>
      <c r="C44" s="16"/>
      <c r="D44" s="187" t="s">
        <v>192</v>
      </c>
      <c r="E44" s="186">
        <v>0</v>
      </c>
      <c r="F44" s="186">
        <v>4831.32</v>
      </c>
      <c r="G44" s="220">
        <v>4831.32</v>
      </c>
      <c r="H44" s="106"/>
      <c r="I44" s="106"/>
      <c r="J44" s="249">
        <f>G44</f>
        <v>4831.32</v>
      </c>
    </row>
    <row r="45" spans="1:10" ht="15">
      <c r="A45" s="271"/>
      <c r="B45" s="17"/>
      <c r="C45" s="16"/>
      <c r="D45" s="185" t="s">
        <v>193</v>
      </c>
      <c r="E45" s="186">
        <v>0</v>
      </c>
      <c r="F45" s="186">
        <v>2504.77</v>
      </c>
      <c r="G45" s="220">
        <v>2366.83</v>
      </c>
      <c r="H45" s="106"/>
      <c r="I45" s="106"/>
      <c r="J45" s="249">
        <f>G45</f>
        <v>2366.83</v>
      </c>
    </row>
    <row r="46" spans="1:10" ht="15">
      <c r="A46" s="271"/>
      <c r="B46" s="17"/>
      <c r="C46" s="19"/>
      <c r="D46" s="185" t="s">
        <v>194</v>
      </c>
      <c r="E46" s="186">
        <v>0</v>
      </c>
      <c r="F46" s="186">
        <v>4524.43</v>
      </c>
      <c r="G46" s="220">
        <v>4523.79</v>
      </c>
      <c r="H46" s="106"/>
      <c r="I46" s="106"/>
      <c r="J46" s="249">
        <f>G46</f>
        <v>4523.79</v>
      </c>
    </row>
    <row r="47" spans="1:10" ht="13.5">
      <c r="A47" s="261"/>
      <c r="B47" s="7" t="s">
        <v>47</v>
      </c>
      <c r="C47" s="7"/>
      <c r="D47" s="8" t="s">
        <v>48</v>
      </c>
      <c r="E47" s="120">
        <f aca="true" t="shared" si="10" ref="E47:J47">E48+E50</f>
        <v>174181</v>
      </c>
      <c r="F47" s="120">
        <f t="shared" si="10"/>
        <v>186600</v>
      </c>
      <c r="G47" s="120">
        <f t="shared" si="10"/>
        <v>183796.58000000002</v>
      </c>
      <c r="H47" s="120">
        <f t="shared" si="10"/>
        <v>0</v>
      </c>
      <c r="I47" s="120">
        <f t="shared" si="10"/>
        <v>183796.58000000002</v>
      </c>
      <c r="J47" s="260">
        <f t="shared" si="10"/>
        <v>0</v>
      </c>
    </row>
    <row r="48" spans="1:10" ht="27.75">
      <c r="A48" s="262"/>
      <c r="B48" s="60"/>
      <c r="C48" s="85" t="s">
        <v>38</v>
      </c>
      <c r="D48" s="83" t="s">
        <v>39</v>
      </c>
      <c r="E48" s="110">
        <f>SUM(E49:E49)</f>
        <v>6786</v>
      </c>
      <c r="F48" s="110">
        <f>F49</f>
        <v>6786</v>
      </c>
      <c r="G48" s="110">
        <f>G49</f>
        <v>6597.92</v>
      </c>
      <c r="H48" s="110">
        <f>SUM(H49:H49)</f>
        <v>0</v>
      </c>
      <c r="I48" s="110">
        <f>SUM(I49:I49)</f>
        <v>6597.92</v>
      </c>
      <c r="J48" s="253">
        <f>SUM(J49:J49)</f>
        <v>0</v>
      </c>
    </row>
    <row r="49" spans="1:10" ht="27.75">
      <c r="A49" s="263"/>
      <c r="B49" s="31"/>
      <c r="C49" s="31"/>
      <c r="D49" s="35" t="s">
        <v>49</v>
      </c>
      <c r="E49" s="126">
        <v>6786</v>
      </c>
      <c r="F49" s="178">
        <v>6786</v>
      </c>
      <c r="G49" s="127">
        <v>6597.92</v>
      </c>
      <c r="H49" s="130">
        <v>0</v>
      </c>
      <c r="I49" s="131">
        <f>G49</f>
        <v>6597.92</v>
      </c>
      <c r="J49" s="272">
        <v>0</v>
      </c>
    </row>
    <row r="50" spans="1:10" ht="42">
      <c r="A50" s="263"/>
      <c r="B50" s="31"/>
      <c r="C50" s="85" t="s">
        <v>41</v>
      </c>
      <c r="D50" s="46" t="s">
        <v>42</v>
      </c>
      <c r="E50" s="116">
        <f>SUM(E51:E54)</f>
        <v>167395</v>
      </c>
      <c r="F50" s="116">
        <f>SUM(F51:F54)</f>
        <v>179814</v>
      </c>
      <c r="G50" s="116">
        <f>SUM(G51:G54)</f>
        <v>177198.66</v>
      </c>
      <c r="H50" s="116">
        <f>SUM(H51:H54)</f>
        <v>0</v>
      </c>
      <c r="I50" s="116">
        <f>SUM(I51:I54)</f>
        <v>177198.66</v>
      </c>
      <c r="J50" s="273">
        <v>0</v>
      </c>
    </row>
    <row r="51" spans="1:10" ht="27.75">
      <c r="A51" s="252"/>
      <c r="B51" s="82"/>
      <c r="C51" s="31"/>
      <c r="D51" s="46" t="s">
        <v>127</v>
      </c>
      <c r="E51" s="126">
        <v>49766</v>
      </c>
      <c r="F51" s="126">
        <v>36922</v>
      </c>
      <c r="G51" s="127">
        <v>36570.72</v>
      </c>
      <c r="H51" s="116"/>
      <c r="I51" s="117">
        <f>G51</f>
        <v>36570.72</v>
      </c>
      <c r="J51" s="273"/>
    </row>
    <row r="52" spans="1:10" ht="27.75">
      <c r="A52" s="254"/>
      <c r="B52" s="74"/>
      <c r="C52" s="74"/>
      <c r="D52" s="81" t="s">
        <v>128</v>
      </c>
      <c r="E52" s="126">
        <v>31669</v>
      </c>
      <c r="F52" s="126">
        <v>49140</v>
      </c>
      <c r="G52" s="127">
        <v>49138.04</v>
      </c>
      <c r="H52" s="123"/>
      <c r="I52" s="117">
        <f>G52</f>
        <v>49138.04</v>
      </c>
      <c r="J52" s="268"/>
    </row>
    <row r="53" spans="1:10" ht="27.75">
      <c r="A53" s="263"/>
      <c r="B53" s="31"/>
      <c r="C53" s="31"/>
      <c r="D53" s="35" t="s">
        <v>129</v>
      </c>
      <c r="E53" s="126">
        <v>49766</v>
      </c>
      <c r="F53" s="126">
        <v>49766</v>
      </c>
      <c r="G53" s="127">
        <v>47504.4</v>
      </c>
      <c r="H53" s="132"/>
      <c r="I53" s="117">
        <f>G53</f>
        <v>47504.4</v>
      </c>
      <c r="J53" s="274"/>
    </row>
    <row r="54" spans="1:10" ht="27.75">
      <c r="A54" s="252"/>
      <c r="B54" s="31"/>
      <c r="C54" s="31"/>
      <c r="D54" s="83" t="s">
        <v>131</v>
      </c>
      <c r="E54" s="126">
        <v>36194</v>
      </c>
      <c r="F54" s="126">
        <v>43986</v>
      </c>
      <c r="G54" s="127">
        <v>43985.5</v>
      </c>
      <c r="H54" s="123"/>
      <c r="I54" s="117">
        <f>G54</f>
        <v>43985.5</v>
      </c>
      <c r="J54" s="268"/>
    </row>
    <row r="55" spans="1:11" ht="13.5">
      <c r="A55" s="257"/>
      <c r="B55" s="23" t="s">
        <v>50</v>
      </c>
      <c r="C55" s="5"/>
      <c r="D55" s="6" t="s">
        <v>51</v>
      </c>
      <c r="E55" s="133">
        <f aca="true" t="shared" si="11" ref="E55:J55">E56+E62</f>
        <v>290076</v>
      </c>
      <c r="F55" s="133">
        <f t="shared" si="11"/>
        <v>421280</v>
      </c>
      <c r="G55" s="133">
        <f t="shared" si="11"/>
        <v>413774.35</v>
      </c>
      <c r="H55" s="133">
        <f t="shared" si="11"/>
        <v>0</v>
      </c>
      <c r="I55" s="133">
        <f t="shared" si="11"/>
        <v>244483.21</v>
      </c>
      <c r="J55" s="275">
        <f t="shared" si="11"/>
        <v>169291.13999999998</v>
      </c>
      <c r="K55" s="45"/>
    </row>
    <row r="56" spans="1:10" ht="42">
      <c r="A56" s="257"/>
      <c r="B56" s="63"/>
      <c r="C56" s="70" t="s">
        <v>64</v>
      </c>
      <c r="D56" s="70" t="s">
        <v>65</v>
      </c>
      <c r="E56" s="126">
        <f aca="true" t="shared" si="12" ref="E56:J56">SUM(E57:E61)</f>
        <v>0</v>
      </c>
      <c r="F56" s="126">
        <f t="shared" si="12"/>
        <v>176796</v>
      </c>
      <c r="G56" s="126">
        <f t="shared" si="12"/>
        <v>169291.13999999998</v>
      </c>
      <c r="H56" s="126">
        <f t="shared" si="12"/>
        <v>0</v>
      </c>
      <c r="I56" s="126">
        <f t="shared" si="12"/>
        <v>0</v>
      </c>
      <c r="J56" s="276">
        <f t="shared" si="12"/>
        <v>169291.13999999998</v>
      </c>
    </row>
    <row r="57" spans="1:10" ht="27.75">
      <c r="A57" s="257"/>
      <c r="B57" s="63"/>
      <c r="C57" s="100"/>
      <c r="D57" s="70" t="s">
        <v>132</v>
      </c>
      <c r="E57" s="126">
        <v>0</v>
      </c>
      <c r="F57" s="126">
        <v>19240</v>
      </c>
      <c r="G57" s="127">
        <v>19237.31</v>
      </c>
      <c r="H57" s="120"/>
      <c r="I57" s="120"/>
      <c r="J57" s="249">
        <f>G57</f>
        <v>19237.31</v>
      </c>
    </row>
    <row r="58" spans="1:10" ht="27.75">
      <c r="A58" s="257"/>
      <c r="B58" s="63"/>
      <c r="C58" s="101"/>
      <c r="D58" s="70" t="s">
        <v>133</v>
      </c>
      <c r="E58" s="126">
        <v>0</v>
      </c>
      <c r="F58" s="126">
        <v>40000</v>
      </c>
      <c r="G58" s="127">
        <v>32966.01</v>
      </c>
      <c r="H58" s="120"/>
      <c r="I58" s="120"/>
      <c r="J58" s="249">
        <f>G58</f>
        <v>32966.01</v>
      </c>
    </row>
    <row r="59" spans="1:10" ht="27.75">
      <c r="A59" s="257"/>
      <c r="B59" s="63"/>
      <c r="C59" s="101"/>
      <c r="D59" s="70" t="s">
        <v>134</v>
      </c>
      <c r="E59" s="126">
        <v>0</v>
      </c>
      <c r="F59" s="126">
        <v>35000</v>
      </c>
      <c r="G59" s="127">
        <v>34986.86</v>
      </c>
      <c r="H59" s="120"/>
      <c r="I59" s="120"/>
      <c r="J59" s="249">
        <f>G59</f>
        <v>34986.86</v>
      </c>
    </row>
    <row r="60" spans="1:10" ht="27.75">
      <c r="A60" s="257"/>
      <c r="B60" s="63"/>
      <c r="C60" s="101"/>
      <c r="D60" s="70" t="s">
        <v>135</v>
      </c>
      <c r="E60" s="126">
        <v>0</v>
      </c>
      <c r="F60" s="126">
        <v>80000</v>
      </c>
      <c r="G60" s="127">
        <v>79545.18</v>
      </c>
      <c r="H60" s="120"/>
      <c r="I60" s="120"/>
      <c r="J60" s="249">
        <f>G60</f>
        <v>79545.18</v>
      </c>
    </row>
    <row r="61" spans="1:10" ht="13.5">
      <c r="A61" s="257"/>
      <c r="B61" s="63"/>
      <c r="C61" s="102"/>
      <c r="D61" s="70" t="s">
        <v>136</v>
      </c>
      <c r="E61" s="126">
        <v>0</v>
      </c>
      <c r="F61" s="126">
        <v>2556</v>
      </c>
      <c r="G61" s="127">
        <v>2555.78</v>
      </c>
      <c r="H61" s="120"/>
      <c r="I61" s="120"/>
      <c r="J61" s="249">
        <f>G61</f>
        <v>2555.78</v>
      </c>
    </row>
    <row r="62" spans="1:10" ht="27.75">
      <c r="A62" s="263"/>
      <c r="B62" s="88"/>
      <c r="C62" s="12" t="s">
        <v>38</v>
      </c>
      <c r="D62" s="13" t="s">
        <v>39</v>
      </c>
      <c r="E62" s="106">
        <f aca="true" t="shared" si="13" ref="E62:J62">SUM(E63:E63)</f>
        <v>290076</v>
      </c>
      <c r="F62" s="106">
        <f t="shared" si="13"/>
        <v>244484</v>
      </c>
      <c r="G62" s="106">
        <f t="shared" si="13"/>
        <v>244483.21</v>
      </c>
      <c r="H62" s="106">
        <f t="shared" si="13"/>
        <v>0</v>
      </c>
      <c r="I62" s="106">
        <f t="shared" si="13"/>
        <v>244483.21</v>
      </c>
      <c r="J62" s="249">
        <f t="shared" si="13"/>
        <v>0</v>
      </c>
    </row>
    <row r="63" spans="1:10" ht="27.75">
      <c r="A63" s="263"/>
      <c r="B63" s="86"/>
      <c r="C63" s="17"/>
      <c r="D63" s="70" t="s">
        <v>137</v>
      </c>
      <c r="E63" s="126">
        <v>290076</v>
      </c>
      <c r="F63" s="126">
        <v>244484</v>
      </c>
      <c r="G63" s="127">
        <v>244483.21</v>
      </c>
      <c r="H63" s="106"/>
      <c r="I63" s="106">
        <f>G63</f>
        <v>244483.21</v>
      </c>
      <c r="J63" s="249"/>
    </row>
    <row r="64" spans="1:10" ht="13.5">
      <c r="A64" s="261"/>
      <c r="B64" s="23" t="s">
        <v>52</v>
      </c>
      <c r="C64" s="5"/>
      <c r="D64" s="36" t="s">
        <v>53</v>
      </c>
      <c r="E64" s="148">
        <f aca="true" t="shared" si="14" ref="E64:J64">E65</f>
        <v>109486</v>
      </c>
      <c r="F64" s="148">
        <f t="shared" si="14"/>
        <v>115420</v>
      </c>
      <c r="G64" s="223">
        <f t="shared" si="14"/>
        <v>115352.1</v>
      </c>
      <c r="H64" s="223">
        <f t="shared" si="14"/>
        <v>0</v>
      </c>
      <c r="I64" s="223">
        <f t="shared" si="14"/>
        <v>115352.1</v>
      </c>
      <c r="J64" s="277">
        <f t="shared" si="14"/>
        <v>0</v>
      </c>
    </row>
    <row r="65" spans="1:10" ht="27.75">
      <c r="A65" s="262"/>
      <c r="B65" s="89"/>
      <c r="C65" s="12" t="s">
        <v>38</v>
      </c>
      <c r="D65" s="13" t="s">
        <v>39</v>
      </c>
      <c r="E65" s="106">
        <f aca="true" t="shared" si="15" ref="E65:J65">SUM(E66:E69)</f>
        <v>109486</v>
      </c>
      <c r="F65" s="106">
        <f t="shared" si="15"/>
        <v>115420</v>
      </c>
      <c r="G65" s="106">
        <f t="shared" si="15"/>
        <v>115352.1</v>
      </c>
      <c r="H65" s="106">
        <f t="shared" si="15"/>
        <v>0</v>
      </c>
      <c r="I65" s="106">
        <f t="shared" si="15"/>
        <v>115352.1</v>
      </c>
      <c r="J65" s="249">
        <f t="shared" si="15"/>
        <v>0</v>
      </c>
    </row>
    <row r="66" spans="1:10" ht="27.75">
      <c r="A66" s="269"/>
      <c r="B66" s="90"/>
      <c r="C66" s="17"/>
      <c r="D66" s="13" t="s">
        <v>54</v>
      </c>
      <c r="E66" s="209">
        <v>40462</v>
      </c>
      <c r="F66" s="209">
        <v>0</v>
      </c>
      <c r="G66" s="127">
        <v>0</v>
      </c>
      <c r="H66" s="106"/>
      <c r="I66" s="134">
        <f>G66</f>
        <v>0</v>
      </c>
      <c r="J66" s="272"/>
    </row>
    <row r="67" spans="1:14" ht="27.75">
      <c r="A67" s="254"/>
      <c r="B67" s="74"/>
      <c r="C67" s="88"/>
      <c r="D67" s="210" t="s">
        <v>138</v>
      </c>
      <c r="E67" s="209">
        <v>0</v>
      </c>
      <c r="F67" s="209">
        <v>47533</v>
      </c>
      <c r="G67" s="127">
        <v>47532.3</v>
      </c>
      <c r="H67" s="106"/>
      <c r="I67" s="134">
        <f>G67</f>
        <v>47532.3</v>
      </c>
      <c r="J67" s="272"/>
      <c r="L67" s="64"/>
      <c r="M67" s="65"/>
      <c r="N67" s="66"/>
    </row>
    <row r="68" spans="1:10" ht="27.75">
      <c r="A68" s="254"/>
      <c r="B68" s="74"/>
      <c r="C68" s="76"/>
      <c r="D68" s="13" t="s">
        <v>55</v>
      </c>
      <c r="E68" s="209">
        <v>33322</v>
      </c>
      <c r="F68" s="209">
        <v>35000</v>
      </c>
      <c r="G68" s="127">
        <v>34932.84</v>
      </c>
      <c r="H68" s="106"/>
      <c r="I68" s="134">
        <f>G68</f>
        <v>34932.84</v>
      </c>
      <c r="J68" s="272"/>
    </row>
    <row r="69" spans="1:13" ht="27.75">
      <c r="A69" s="278"/>
      <c r="B69" s="87"/>
      <c r="C69" s="31"/>
      <c r="D69" s="46" t="s">
        <v>56</v>
      </c>
      <c r="E69" s="209">
        <v>35702</v>
      </c>
      <c r="F69" s="209">
        <v>32887</v>
      </c>
      <c r="G69" s="127">
        <v>32886.96</v>
      </c>
      <c r="H69" s="116"/>
      <c r="I69" s="134">
        <f>G69</f>
        <v>32886.96</v>
      </c>
      <c r="J69" s="249"/>
      <c r="K69" s="218"/>
      <c r="L69" s="218"/>
      <c r="M69" s="218"/>
    </row>
    <row r="70" spans="1:13" ht="13.5">
      <c r="A70" s="257"/>
      <c r="B70" s="24" t="s">
        <v>57</v>
      </c>
      <c r="C70" s="25"/>
      <c r="D70" s="26" t="s">
        <v>58</v>
      </c>
      <c r="E70" s="135">
        <f>E71+E73</f>
        <v>114642</v>
      </c>
      <c r="F70" s="135">
        <f>F71+F73+F75</f>
        <v>126515.18</v>
      </c>
      <c r="G70" s="135">
        <f>G71+G73+G75</f>
        <v>126514.18</v>
      </c>
      <c r="H70" s="135">
        <f>H71+H73</f>
        <v>0</v>
      </c>
      <c r="I70" s="135">
        <f>I71+I73</f>
        <v>57619</v>
      </c>
      <c r="J70" s="279">
        <f>J71+J73+J75</f>
        <v>68895.18</v>
      </c>
      <c r="K70" s="219"/>
      <c r="L70" s="218"/>
      <c r="M70" s="218"/>
    </row>
    <row r="71" spans="1:10" ht="27.75">
      <c r="A71" s="280"/>
      <c r="B71" s="10"/>
      <c r="C71" s="12" t="s">
        <v>38</v>
      </c>
      <c r="D71" s="58" t="s">
        <v>59</v>
      </c>
      <c r="E71" s="136">
        <f aca="true" t="shared" si="16" ref="E71:J71">E72</f>
        <v>48222</v>
      </c>
      <c r="F71" s="106">
        <f t="shared" si="16"/>
        <v>57620</v>
      </c>
      <c r="G71" s="116">
        <f t="shared" si="16"/>
        <v>57619</v>
      </c>
      <c r="H71" s="116">
        <f t="shared" si="16"/>
        <v>0</v>
      </c>
      <c r="I71" s="116">
        <f t="shared" si="16"/>
        <v>57619</v>
      </c>
      <c r="J71" s="273">
        <f t="shared" si="16"/>
        <v>0</v>
      </c>
    </row>
    <row r="72" spans="1:10" ht="27.75">
      <c r="A72" s="263"/>
      <c r="B72" s="31"/>
      <c r="C72" s="85"/>
      <c r="D72" s="46" t="s">
        <v>60</v>
      </c>
      <c r="E72" s="116">
        <v>48222</v>
      </c>
      <c r="F72" s="116">
        <v>57620</v>
      </c>
      <c r="G72" s="211">
        <v>57619</v>
      </c>
      <c r="H72" s="116">
        <v>0</v>
      </c>
      <c r="I72" s="117">
        <f>G72</f>
        <v>57619</v>
      </c>
      <c r="J72" s="249">
        <v>0</v>
      </c>
    </row>
    <row r="73" spans="1:10" ht="42">
      <c r="A73" s="263"/>
      <c r="B73" s="31"/>
      <c r="C73" s="33" t="s">
        <v>33</v>
      </c>
      <c r="D73" s="35" t="s">
        <v>7</v>
      </c>
      <c r="E73" s="132">
        <f aca="true" t="shared" si="17" ref="E73:J73">E74</f>
        <v>66420</v>
      </c>
      <c r="F73" s="132">
        <f t="shared" si="17"/>
        <v>66420</v>
      </c>
      <c r="G73" s="132">
        <f t="shared" si="17"/>
        <v>66420</v>
      </c>
      <c r="H73" s="132">
        <f t="shared" si="17"/>
        <v>0</v>
      </c>
      <c r="I73" s="132">
        <f t="shared" si="17"/>
        <v>0</v>
      </c>
      <c r="J73" s="274">
        <f t="shared" si="17"/>
        <v>66420</v>
      </c>
    </row>
    <row r="74" spans="1:10" ht="42">
      <c r="A74" s="263"/>
      <c r="B74" s="31"/>
      <c r="C74" s="88"/>
      <c r="D74" s="13" t="s">
        <v>61</v>
      </c>
      <c r="E74" s="106">
        <v>66420</v>
      </c>
      <c r="F74" s="106">
        <v>66420</v>
      </c>
      <c r="G74" s="106">
        <v>66420</v>
      </c>
      <c r="H74" s="106">
        <v>0</v>
      </c>
      <c r="I74" s="106">
        <v>0</v>
      </c>
      <c r="J74" s="249">
        <f>G74</f>
        <v>66420</v>
      </c>
    </row>
    <row r="75" spans="1:10" ht="46.5">
      <c r="A75" s="263"/>
      <c r="B75" s="31"/>
      <c r="C75" s="192" t="s">
        <v>170</v>
      </c>
      <c r="D75" s="185" t="s">
        <v>171</v>
      </c>
      <c r="E75" s="106">
        <f>E76</f>
        <v>0</v>
      </c>
      <c r="F75" s="106">
        <f>F76</f>
        <v>2475.18</v>
      </c>
      <c r="G75" s="106">
        <f>G76</f>
        <v>2475.18</v>
      </c>
      <c r="H75" s="106"/>
      <c r="I75" s="106"/>
      <c r="J75" s="249">
        <f>J76</f>
        <v>2475.18</v>
      </c>
    </row>
    <row r="76" spans="1:10" ht="15">
      <c r="A76" s="263"/>
      <c r="B76" s="31"/>
      <c r="C76" s="190"/>
      <c r="D76" s="185" t="s">
        <v>172</v>
      </c>
      <c r="E76" s="186">
        <v>0</v>
      </c>
      <c r="F76" s="186">
        <v>2475.18</v>
      </c>
      <c r="G76" s="106">
        <v>2475.18</v>
      </c>
      <c r="H76" s="106"/>
      <c r="I76" s="106"/>
      <c r="J76" s="249">
        <f>G76</f>
        <v>2475.18</v>
      </c>
    </row>
    <row r="77" spans="1:10" ht="13.5">
      <c r="A77" s="281"/>
      <c r="B77" s="25" t="s">
        <v>62</v>
      </c>
      <c r="C77" s="25"/>
      <c r="D77" s="40" t="s">
        <v>63</v>
      </c>
      <c r="E77" s="138">
        <f>E78</f>
        <v>6000</v>
      </c>
      <c r="F77" s="139">
        <f>F78</f>
        <v>7608</v>
      </c>
      <c r="G77" s="140">
        <f aca="true" t="shared" si="18" ref="G77:J78">G78</f>
        <v>7508.22</v>
      </c>
      <c r="H77" s="138">
        <f t="shared" si="18"/>
        <v>0</v>
      </c>
      <c r="I77" s="138">
        <f t="shared" si="18"/>
        <v>0</v>
      </c>
      <c r="J77" s="282">
        <f t="shared" si="18"/>
        <v>7508.22</v>
      </c>
    </row>
    <row r="78" spans="1:10" ht="42">
      <c r="A78" s="252"/>
      <c r="B78" s="31"/>
      <c r="C78" s="33" t="s">
        <v>64</v>
      </c>
      <c r="D78" s="92" t="s">
        <v>65</v>
      </c>
      <c r="E78" s="122">
        <f>E79</f>
        <v>6000</v>
      </c>
      <c r="F78" s="122">
        <f>F79</f>
        <v>7608</v>
      </c>
      <c r="G78" s="122">
        <f t="shared" si="18"/>
        <v>7508.22</v>
      </c>
      <c r="H78" s="122">
        <f t="shared" si="18"/>
        <v>0</v>
      </c>
      <c r="I78" s="122">
        <f t="shared" si="18"/>
        <v>0</v>
      </c>
      <c r="J78" s="283">
        <f t="shared" si="18"/>
        <v>7508.22</v>
      </c>
    </row>
    <row r="79" spans="1:10" ht="21" customHeight="1">
      <c r="A79" s="284"/>
      <c r="B79" s="28"/>
      <c r="C79" s="29"/>
      <c r="D79" s="27" t="s">
        <v>66</v>
      </c>
      <c r="E79" s="123">
        <v>6000</v>
      </c>
      <c r="F79" s="123">
        <v>7608</v>
      </c>
      <c r="G79" s="141">
        <v>7508.22</v>
      </c>
      <c r="H79" s="123">
        <v>0</v>
      </c>
      <c r="I79" s="124">
        <v>0</v>
      </c>
      <c r="J79" s="249">
        <f>G79</f>
        <v>7508.22</v>
      </c>
    </row>
    <row r="80" spans="1:10" ht="55.5">
      <c r="A80" s="285"/>
      <c r="B80" s="7" t="s">
        <v>67</v>
      </c>
      <c r="C80" s="59"/>
      <c r="D80" s="40" t="s">
        <v>68</v>
      </c>
      <c r="E80" s="138">
        <f aca="true" t="shared" si="19" ref="E80:G81">E81</f>
        <v>99915</v>
      </c>
      <c r="F80" s="138">
        <f t="shared" si="19"/>
        <v>125643</v>
      </c>
      <c r="G80" s="138">
        <f t="shared" si="19"/>
        <v>125354.1</v>
      </c>
      <c r="H80" s="138">
        <v>0</v>
      </c>
      <c r="I80" s="139">
        <f>I81</f>
        <v>125354.1</v>
      </c>
      <c r="J80" s="286">
        <f>J81</f>
        <v>0</v>
      </c>
    </row>
    <row r="81" spans="1:10" ht="42">
      <c r="A81" s="287"/>
      <c r="B81" s="60"/>
      <c r="C81" s="61" t="s">
        <v>41</v>
      </c>
      <c r="D81" s="46" t="s">
        <v>42</v>
      </c>
      <c r="E81" s="110">
        <f t="shared" si="19"/>
        <v>99915</v>
      </c>
      <c r="F81" s="110">
        <f t="shared" si="19"/>
        <v>125643</v>
      </c>
      <c r="G81" s="110">
        <f t="shared" si="19"/>
        <v>125354.1</v>
      </c>
      <c r="H81" s="110">
        <v>0</v>
      </c>
      <c r="I81" s="111">
        <f>I82</f>
        <v>125354.1</v>
      </c>
      <c r="J81" s="249">
        <v>0</v>
      </c>
    </row>
    <row r="82" spans="1:10" ht="27.75">
      <c r="A82" s="287"/>
      <c r="B82" s="33"/>
      <c r="C82" s="33"/>
      <c r="D82" s="35" t="s">
        <v>127</v>
      </c>
      <c r="E82" s="123">
        <v>99915</v>
      </c>
      <c r="F82" s="186">
        <v>125643</v>
      </c>
      <c r="G82" s="220">
        <v>125354.1</v>
      </c>
      <c r="H82" s="123">
        <v>0</v>
      </c>
      <c r="I82" s="125">
        <f>G82</f>
        <v>125354.1</v>
      </c>
      <c r="J82" s="288">
        <v>0</v>
      </c>
    </row>
    <row r="83" spans="1:11" ht="69.75">
      <c r="A83" s="245"/>
      <c r="B83" s="34" t="s">
        <v>69</v>
      </c>
      <c r="C83" s="29"/>
      <c r="D83" s="22" t="s">
        <v>70</v>
      </c>
      <c r="E83" s="142">
        <f>E84</f>
        <v>275028</v>
      </c>
      <c r="F83" s="142">
        <f>F84+F88</f>
        <v>696248.45</v>
      </c>
      <c r="G83" s="142">
        <f>G84+G88</f>
        <v>695575.45</v>
      </c>
      <c r="H83" s="142">
        <f>H84</f>
        <v>0</v>
      </c>
      <c r="I83" s="142">
        <f>I84+I88</f>
        <v>694234</v>
      </c>
      <c r="J83" s="289">
        <f>J84+J88</f>
        <v>1341.45</v>
      </c>
      <c r="K83" s="183"/>
    </row>
    <row r="84" spans="1:10" ht="42">
      <c r="A84" s="287"/>
      <c r="B84" s="31"/>
      <c r="C84" s="32" t="s">
        <v>41</v>
      </c>
      <c r="D84" s="93" t="s">
        <v>42</v>
      </c>
      <c r="E84" s="106">
        <f>E87+E86</f>
        <v>275028</v>
      </c>
      <c r="F84" s="106">
        <f>F86+F87+F85</f>
        <v>694907</v>
      </c>
      <c r="G84" s="106">
        <f>G86+G87+G85</f>
        <v>694234</v>
      </c>
      <c r="H84" s="106">
        <f>H87+H86</f>
        <v>0</v>
      </c>
      <c r="I84" s="106">
        <f>I85+I86+I87</f>
        <v>694234</v>
      </c>
      <c r="J84" s="249">
        <f>J87+J86</f>
        <v>0</v>
      </c>
    </row>
    <row r="85" spans="1:10" ht="15">
      <c r="A85" s="287"/>
      <c r="B85" s="31"/>
      <c r="C85" s="31"/>
      <c r="D85" s="193" t="s">
        <v>173</v>
      </c>
      <c r="E85" s="194">
        <v>0</v>
      </c>
      <c r="F85" s="194">
        <v>2622</v>
      </c>
      <c r="G85" s="221">
        <v>2621.44</v>
      </c>
      <c r="H85" s="106"/>
      <c r="I85" s="106">
        <f>G85</f>
        <v>2621.44</v>
      </c>
      <c r="J85" s="249"/>
    </row>
    <row r="86" spans="1:10" ht="27.75">
      <c r="A86" s="287"/>
      <c r="B86" s="31"/>
      <c r="C86" s="31"/>
      <c r="D86" s="35" t="s">
        <v>167</v>
      </c>
      <c r="E86" s="106">
        <v>22612</v>
      </c>
      <c r="F86" s="186">
        <v>65927</v>
      </c>
      <c r="G86" s="220">
        <v>65254.56</v>
      </c>
      <c r="H86" s="106"/>
      <c r="I86" s="106">
        <f>G86</f>
        <v>65254.56</v>
      </c>
      <c r="J86" s="249"/>
    </row>
    <row r="87" spans="1:10" ht="27.75">
      <c r="A87" s="287"/>
      <c r="B87" s="31"/>
      <c r="C87" s="32"/>
      <c r="D87" s="94" t="s">
        <v>168</v>
      </c>
      <c r="E87" s="131">
        <v>252416</v>
      </c>
      <c r="F87" s="186">
        <v>626358</v>
      </c>
      <c r="G87" s="220">
        <v>626358</v>
      </c>
      <c r="H87" s="131"/>
      <c r="I87" s="106">
        <f>G87</f>
        <v>626358</v>
      </c>
      <c r="J87" s="272"/>
    </row>
    <row r="88" spans="1:10" ht="46.5">
      <c r="A88" s="287"/>
      <c r="B88" s="86"/>
      <c r="C88" s="192" t="s">
        <v>170</v>
      </c>
      <c r="D88" s="185" t="s">
        <v>171</v>
      </c>
      <c r="E88" s="106">
        <f>E89</f>
        <v>0</v>
      </c>
      <c r="F88" s="106">
        <f>F89</f>
        <v>1341.45</v>
      </c>
      <c r="G88" s="106">
        <f>G89</f>
        <v>1341.45</v>
      </c>
      <c r="H88" s="106"/>
      <c r="I88" s="106"/>
      <c r="J88" s="290">
        <f>J89</f>
        <v>1341.45</v>
      </c>
    </row>
    <row r="89" spans="1:10" ht="15">
      <c r="A89" s="287"/>
      <c r="B89" s="31"/>
      <c r="C89" s="31"/>
      <c r="D89" s="185" t="s">
        <v>192</v>
      </c>
      <c r="E89" s="186">
        <v>0</v>
      </c>
      <c r="F89" s="186">
        <v>1341.45</v>
      </c>
      <c r="G89" s="220">
        <v>1341.45</v>
      </c>
      <c r="H89" s="106"/>
      <c r="I89" s="106"/>
      <c r="J89" s="288">
        <f>G89</f>
        <v>1341.45</v>
      </c>
    </row>
    <row r="90" spans="1:11" ht="18" customHeight="1">
      <c r="A90" s="291" t="s">
        <v>71</v>
      </c>
      <c r="B90" s="215"/>
      <c r="C90" s="215"/>
      <c r="D90" s="216" t="s">
        <v>72</v>
      </c>
      <c r="E90" s="217">
        <f aca="true" t="shared" si="20" ref="E90:J90">E91+E95</f>
        <v>337140</v>
      </c>
      <c r="F90" s="217">
        <f t="shared" si="20"/>
        <v>533940</v>
      </c>
      <c r="G90" s="217">
        <f t="shared" si="20"/>
        <v>533940</v>
      </c>
      <c r="H90" s="217">
        <f t="shared" si="20"/>
        <v>461440</v>
      </c>
      <c r="I90" s="217">
        <f t="shared" si="20"/>
        <v>0</v>
      </c>
      <c r="J90" s="292">
        <f t="shared" si="20"/>
        <v>72500</v>
      </c>
      <c r="K90" s="45"/>
    </row>
    <row r="91" spans="1:10" ht="13.5">
      <c r="A91" s="293"/>
      <c r="B91" s="53" t="s">
        <v>73</v>
      </c>
      <c r="C91" s="54"/>
      <c r="D91" s="38" t="s">
        <v>74</v>
      </c>
      <c r="E91" s="143">
        <f aca="true" t="shared" si="21" ref="E91:J91">E92</f>
        <v>57000</v>
      </c>
      <c r="F91" s="143">
        <f t="shared" si="21"/>
        <v>56000</v>
      </c>
      <c r="G91" s="143">
        <f t="shared" si="21"/>
        <v>56000</v>
      </c>
      <c r="H91" s="143">
        <f t="shared" si="21"/>
        <v>0</v>
      </c>
      <c r="I91" s="143">
        <f t="shared" si="21"/>
        <v>0</v>
      </c>
      <c r="J91" s="294">
        <f t="shared" si="21"/>
        <v>56000</v>
      </c>
    </row>
    <row r="92" spans="1:10" ht="27.75">
      <c r="A92" s="254"/>
      <c r="B92" s="79"/>
      <c r="C92" s="12" t="s">
        <v>29</v>
      </c>
      <c r="D92" s="80" t="s">
        <v>30</v>
      </c>
      <c r="E92" s="123">
        <f aca="true" t="shared" si="22" ref="E92:J92">E93+E94</f>
        <v>57000</v>
      </c>
      <c r="F92" s="123">
        <f t="shared" si="22"/>
        <v>56000</v>
      </c>
      <c r="G92" s="123">
        <f t="shared" si="22"/>
        <v>56000</v>
      </c>
      <c r="H92" s="123">
        <f t="shared" si="22"/>
        <v>0</v>
      </c>
      <c r="I92" s="123">
        <f t="shared" si="22"/>
        <v>0</v>
      </c>
      <c r="J92" s="268">
        <f t="shared" si="22"/>
        <v>56000</v>
      </c>
    </row>
    <row r="93" spans="1:10" ht="27.75">
      <c r="A93" s="295"/>
      <c r="B93" s="91"/>
      <c r="C93" s="12"/>
      <c r="D93" s="95" t="s">
        <v>195</v>
      </c>
      <c r="E93" s="116">
        <v>15000</v>
      </c>
      <c r="F93" s="116">
        <v>14000</v>
      </c>
      <c r="G93" s="116">
        <v>14000</v>
      </c>
      <c r="H93" s="117"/>
      <c r="I93" s="106"/>
      <c r="J93" s="290">
        <f>G93</f>
        <v>14000</v>
      </c>
    </row>
    <row r="94" spans="1:10" ht="27.75">
      <c r="A94" s="262"/>
      <c r="B94" s="60"/>
      <c r="C94" s="224"/>
      <c r="D94" s="46" t="s">
        <v>75</v>
      </c>
      <c r="E94" s="110">
        <v>42000</v>
      </c>
      <c r="F94" s="110">
        <v>42000</v>
      </c>
      <c r="G94" s="110">
        <v>42000</v>
      </c>
      <c r="H94" s="110"/>
      <c r="I94" s="225"/>
      <c r="J94" s="290">
        <f>G94</f>
        <v>42000</v>
      </c>
    </row>
    <row r="95" spans="1:11" ht="13.5">
      <c r="A95" s="296"/>
      <c r="B95" s="5" t="s">
        <v>76</v>
      </c>
      <c r="C95" s="5"/>
      <c r="D95" s="6" t="s">
        <v>77</v>
      </c>
      <c r="E95" s="133">
        <f aca="true" t="shared" si="23" ref="E95:J95">E96+E98</f>
        <v>280140</v>
      </c>
      <c r="F95" s="133">
        <f>F96+F98</f>
        <v>477940</v>
      </c>
      <c r="G95" s="133">
        <f>G96+G98</f>
        <v>477940</v>
      </c>
      <c r="H95" s="133">
        <f t="shared" si="23"/>
        <v>461440</v>
      </c>
      <c r="I95" s="133">
        <f t="shared" si="23"/>
        <v>0</v>
      </c>
      <c r="J95" s="275">
        <f t="shared" si="23"/>
        <v>16500</v>
      </c>
      <c r="K95" s="45"/>
    </row>
    <row r="96" spans="1:10" ht="27.75">
      <c r="A96" s="252"/>
      <c r="B96" s="88"/>
      <c r="C96" s="19" t="s">
        <v>78</v>
      </c>
      <c r="D96" s="77" t="s">
        <v>79</v>
      </c>
      <c r="E96" s="122">
        <f aca="true" t="shared" si="24" ref="E96:J96">E97</f>
        <v>256640</v>
      </c>
      <c r="F96" s="179">
        <f t="shared" si="24"/>
        <v>461440</v>
      </c>
      <c r="G96" s="122">
        <f t="shared" si="24"/>
        <v>461440</v>
      </c>
      <c r="H96" s="122">
        <f t="shared" si="24"/>
        <v>461440</v>
      </c>
      <c r="I96" s="122">
        <f t="shared" si="24"/>
        <v>0</v>
      </c>
      <c r="J96" s="283">
        <f t="shared" si="24"/>
        <v>0</v>
      </c>
    </row>
    <row r="97" spans="1:10" ht="13.5">
      <c r="A97" s="269"/>
      <c r="B97" s="74"/>
      <c r="C97" s="78"/>
      <c r="D97" s="27" t="s">
        <v>80</v>
      </c>
      <c r="E97" s="123">
        <v>256640</v>
      </c>
      <c r="F97" s="212">
        <v>461440</v>
      </c>
      <c r="G97" s="127">
        <v>461440</v>
      </c>
      <c r="H97" s="123">
        <f>G97</f>
        <v>461440</v>
      </c>
      <c r="I97" s="124"/>
      <c r="J97" s="249"/>
    </row>
    <row r="98" spans="1:10" ht="27.75">
      <c r="A98" s="269"/>
      <c r="B98" s="76"/>
      <c r="C98" s="12" t="s">
        <v>29</v>
      </c>
      <c r="D98" s="73" t="s">
        <v>30</v>
      </c>
      <c r="E98" s="110">
        <f aca="true" t="shared" si="25" ref="E98:J98">E99+E100</f>
        <v>23500</v>
      </c>
      <c r="F98" s="110">
        <f t="shared" si="25"/>
        <v>16500</v>
      </c>
      <c r="G98" s="110">
        <f t="shared" si="25"/>
        <v>16500</v>
      </c>
      <c r="H98" s="110">
        <f t="shared" si="25"/>
        <v>0</v>
      </c>
      <c r="I98" s="110">
        <f t="shared" si="25"/>
        <v>0</v>
      </c>
      <c r="J98" s="253">
        <f t="shared" si="25"/>
        <v>16500</v>
      </c>
    </row>
    <row r="99" spans="1:11" ht="42">
      <c r="A99" s="263"/>
      <c r="B99" s="74"/>
      <c r="C99" s="86"/>
      <c r="D99" s="80" t="s">
        <v>81</v>
      </c>
      <c r="E99" s="209">
        <v>7000</v>
      </c>
      <c r="F99" s="209">
        <v>0</v>
      </c>
      <c r="G99" s="127">
        <v>0</v>
      </c>
      <c r="H99" s="144"/>
      <c r="I99" s="145"/>
      <c r="J99" s="297"/>
      <c r="K99" s="51"/>
    </row>
    <row r="100" spans="1:11" ht="28.5" thickBot="1">
      <c r="A100" s="263"/>
      <c r="B100" s="31"/>
      <c r="C100" s="31"/>
      <c r="D100" s="165" t="s">
        <v>196</v>
      </c>
      <c r="E100" s="213">
        <v>16500</v>
      </c>
      <c r="F100" s="213">
        <v>16500</v>
      </c>
      <c r="G100" s="166">
        <v>16500</v>
      </c>
      <c r="H100" s="167"/>
      <c r="I100" s="168"/>
      <c r="J100" s="298">
        <f>G100</f>
        <v>16500</v>
      </c>
      <c r="K100" s="51"/>
    </row>
    <row r="101" spans="1:10" ht="20.25" customHeight="1" thickBot="1">
      <c r="A101" s="264" t="s">
        <v>82</v>
      </c>
      <c r="B101" s="159"/>
      <c r="C101" s="159"/>
      <c r="D101" s="170" t="s">
        <v>83</v>
      </c>
      <c r="E101" s="171">
        <f aca="true" t="shared" si="26" ref="E101:J101">E102</f>
        <v>15000</v>
      </c>
      <c r="F101" s="171">
        <f t="shared" si="26"/>
        <v>42939.880000000005</v>
      </c>
      <c r="G101" s="171">
        <f t="shared" si="26"/>
        <v>42939.880000000005</v>
      </c>
      <c r="H101" s="171">
        <f t="shared" si="26"/>
        <v>0</v>
      </c>
      <c r="I101" s="171">
        <f t="shared" si="26"/>
        <v>0</v>
      </c>
      <c r="J101" s="299">
        <f t="shared" si="26"/>
        <v>42939.880000000005</v>
      </c>
    </row>
    <row r="102" spans="1:10" ht="13.5">
      <c r="A102" s="281"/>
      <c r="B102" s="169" t="s">
        <v>84</v>
      </c>
      <c r="C102" s="169"/>
      <c r="D102" s="36" t="s">
        <v>11</v>
      </c>
      <c r="E102" s="148">
        <f>E105</f>
        <v>15000</v>
      </c>
      <c r="F102" s="148">
        <f>F103+F105</f>
        <v>42939.880000000005</v>
      </c>
      <c r="G102" s="148">
        <f>G103+G105</f>
        <v>42939.880000000005</v>
      </c>
      <c r="H102" s="148">
        <f>H105</f>
        <v>0</v>
      </c>
      <c r="I102" s="148">
        <f>I105</f>
        <v>0</v>
      </c>
      <c r="J102" s="300">
        <f>J104+J105</f>
        <v>42939.880000000005</v>
      </c>
    </row>
    <row r="103" spans="1:10" ht="30.75">
      <c r="A103" s="281"/>
      <c r="B103" s="195"/>
      <c r="C103" s="197" t="s">
        <v>174</v>
      </c>
      <c r="D103" s="193" t="s">
        <v>175</v>
      </c>
      <c r="E103" s="194">
        <f>E104</f>
        <v>0</v>
      </c>
      <c r="F103" s="194">
        <f>F104</f>
        <v>27939.88</v>
      </c>
      <c r="G103" s="194">
        <f>G104</f>
        <v>27939.88</v>
      </c>
      <c r="H103" s="148"/>
      <c r="I103" s="149"/>
      <c r="J103" s="260"/>
    </row>
    <row r="104" spans="1:10" ht="15">
      <c r="A104" s="281"/>
      <c r="B104" s="195"/>
      <c r="C104" s="196"/>
      <c r="D104" s="193" t="s">
        <v>176</v>
      </c>
      <c r="E104" s="194">
        <v>0</v>
      </c>
      <c r="F104" s="194">
        <v>27939.88</v>
      </c>
      <c r="G104" s="221">
        <v>27939.88</v>
      </c>
      <c r="H104" s="148"/>
      <c r="I104" s="149"/>
      <c r="J104" s="249">
        <f>G104</f>
        <v>27939.88</v>
      </c>
    </row>
    <row r="105" spans="1:10" ht="27.75">
      <c r="A105" s="263"/>
      <c r="B105" s="86"/>
      <c r="C105" s="12" t="s">
        <v>29</v>
      </c>
      <c r="D105" s="95" t="s">
        <v>30</v>
      </c>
      <c r="E105" s="116">
        <f aca="true" t="shared" si="27" ref="E105:J105">E106</f>
        <v>15000</v>
      </c>
      <c r="F105" s="116">
        <f t="shared" si="27"/>
        <v>15000</v>
      </c>
      <c r="G105" s="116">
        <f t="shared" si="27"/>
        <v>15000</v>
      </c>
      <c r="H105" s="116">
        <f t="shared" si="27"/>
        <v>0</v>
      </c>
      <c r="I105" s="117">
        <f t="shared" si="27"/>
        <v>0</v>
      </c>
      <c r="J105" s="249">
        <f t="shared" si="27"/>
        <v>15000</v>
      </c>
    </row>
    <row r="106" spans="1:10" ht="28.5" thickBot="1">
      <c r="A106" s="263"/>
      <c r="B106" s="86"/>
      <c r="C106" s="16"/>
      <c r="D106" s="214" t="s">
        <v>197</v>
      </c>
      <c r="E106" s="213">
        <v>15000</v>
      </c>
      <c r="F106" s="213">
        <v>15000</v>
      </c>
      <c r="G106" s="166">
        <v>15000</v>
      </c>
      <c r="H106" s="151">
        <v>0</v>
      </c>
      <c r="I106" s="105">
        <v>0</v>
      </c>
      <c r="J106" s="248">
        <f>G106</f>
        <v>15000</v>
      </c>
    </row>
    <row r="107" spans="1:11" ht="21" customHeight="1" thickBot="1">
      <c r="A107" s="157" t="s">
        <v>85</v>
      </c>
      <c r="B107" s="174"/>
      <c r="C107" s="159"/>
      <c r="D107" s="160" t="s">
        <v>86</v>
      </c>
      <c r="E107" s="164">
        <f aca="true" t="shared" si="28" ref="E107:J107">E111+E132+E142+E147+E108</f>
        <v>1719750</v>
      </c>
      <c r="F107" s="164">
        <f t="shared" si="28"/>
        <v>3113044</v>
      </c>
      <c r="G107" s="164">
        <f t="shared" si="28"/>
        <v>3113039.15</v>
      </c>
      <c r="H107" s="164">
        <f t="shared" si="28"/>
        <v>0</v>
      </c>
      <c r="I107" s="164">
        <f t="shared" si="28"/>
        <v>2812039.15</v>
      </c>
      <c r="J107" s="265">
        <f t="shared" si="28"/>
        <v>301000</v>
      </c>
      <c r="K107" s="45"/>
    </row>
    <row r="108" spans="1:11" ht="13.5">
      <c r="A108" s="247"/>
      <c r="B108" s="172" t="s">
        <v>165</v>
      </c>
      <c r="C108" s="68"/>
      <c r="D108" s="173" t="s">
        <v>166</v>
      </c>
      <c r="E108" s="118">
        <f aca="true" t="shared" si="29" ref="E108:J109">E109</f>
        <v>0</v>
      </c>
      <c r="F108" s="118">
        <f t="shared" si="29"/>
        <v>22000</v>
      </c>
      <c r="G108" s="118">
        <f t="shared" si="29"/>
        <v>22000</v>
      </c>
      <c r="H108" s="118">
        <f t="shared" si="29"/>
        <v>0</v>
      </c>
      <c r="I108" s="118">
        <f t="shared" si="29"/>
        <v>22000</v>
      </c>
      <c r="J108" s="258">
        <f t="shared" si="29"/>
        <v>0</v>
      </c>
      <c r="K108" s="45"/>
    </row>
    <row r="109" spans="1:11" ht="13.5">
      <c r="A109" s="247"/>
      <c r="B109" s="69"/>
      <c r="C109" s="210" t="s">
        <v>89</v>
      </c>
      <c r="D109" s="210" t="s">
        <v>90</v>
      </c>
      <c r="E109" s="209">
        <f t="shared" si="29"/>
        <v>0</v>
      </c>
      <c r="F109" s="209">
        <f t="shared" si="29"/>
        <v>22000</v>
      </c>
      <c r="G109" s="209">
        <f t="shared" si="29"/>
        <v>22000</v>
      </c>
      <c r="H109" s="209">
        <f t="shared" si="29"/>
        <v>0</v>
      </c>
      <c r="I109" s="209">
        <f t="shared" si="29"/>
        <v>22000</v>
      </c>
      <c r="J109" s="301">
        <f t="shared" si="29"/>
        <v>0</v>
      </c>
      <c r="K109" s="45"/>
    </row>
    <row r="110" spans="1:11" ht="13.5">
      <c r="A110" s="247"/>
      <c r="B110" s="68"/>
      <c r="C110" s="210"/>
      <c r="D110" s="210" t="s">
        <v>164</v>
      </c>
      <c r="E110" s="209">
        <v>0</v>
      </c>
      <c r="F110" s="209">
        <v>22000</v>
      </c>
      <c r="G110" s="127">
        <v>22000</v>
      </c>
      <c r="H110" s="120"/>
      <c r="I110" s="120">
        <f>G110</f>
        <v>22000</v>
      </c>
      <c r="J110" s="260"/>
      <c r="K110" s="45"/>
    </row>
    <row r="111" spans="1:10" ht="13.5">
      <c r="A111" s="302"/>
      <c r="B111" s="20" t="s">
        <v>87</v>
      </c>
      <c r="C111" s="37"/>
      <c r="D111" s="38" t="s">
        <v>88</v>
      </c>
      <c r="E111" s="143">
        <f aca="true" t="shared" si="30" ref="E111:J111">E112</f>
        <v>1449750</v>
      </c>
      <c r="F111" s="143">
        <f t="shared" si="30"/>
        <v>1738094</v>
      </c>
      <c r="G111" s="143">
        <f t="shared" si="30"/>
        <v>1738089.15</v>
      </c>
      <c r="H111" s="143">
        <f t="shared" si="30"/>
        <v>0</v>
      </c>
      <c r="I111" s="143">
        <f t="shared" si="30"/>
        <v>1738089.15</v>
      </c>
      <c r="J111" s="294">
        <f t="shared" si="30"/>
        <v>0</v>
      </c>
    </row>
    <row r="112" spans="1:10" ht="13.5">
      <c r="A112" s="303"/>
      <c r="B112" s="96"/>
      <c r="C112" s="12" t="s">
        <v>89</v>
      </c>
      <c r="D112" s="80" t="s">
        <v>90</v>
      </c>
      <c r="E112" s="123">
        <f aca="true" t="shared" si="31" ref="E112:J112">SUM(E113:E129)</f>
        <v>1449750</v>
      </c>
      <c r="F112" s="123">
        <f>SUM(F113:F131)</f>
        <v>1738094</v>
      </c>
      <c r="G112" s="123">
        <f>SUM(G113:G131)</f>
        <v>1738089.15</v>
      </c>
      <c r="H112" s="123">
        <f t="shared" si="31"/>
        <v>0</v>
      </c>
      <c r="I112" s="123">
        <f>SUM(I113:I131)</f>
        <v>1738089.15</v>
      </c>
      <c r="J112" s="268">
        <f t="shared" si="31"/>
        <v>0</v>
      </c>
    </row>
    <row r="113" spans="1:10" ht="15">
      <c r="A113" s="270"/>
      <c r="B113" s="97"/>
      <c r="C113" s="31"/>
      <c r="D113" s="185" t="s">
        <v>139</v>
      </c>
      <c r="E113" s="186">
        <v>16000</v>
      </c>
      <c r="F113" s="186">
        <v>20000</v>
      </c>
      <c r="G113" s="220">
        <v>20000</v>
      </c>
      <c r="H113" s="106"/>
      <c r="I113" s="106">
        <f>G113</f>
        <v>20000</v>
      </c>
      <c r="J113" s="304"/>
    </row>
    <row r="114" spans="1:10" ht="15">
      <c r="A114" s="271"/>
      <c r="B114" s="87"/>
      <c r="C114" s="31"/>
      <c r="D114" s="185" t="s">
        <v>91</v>
      </c>
      <c r="E114" s="186">
        <v>20000</v>
      </c>
      <c r="F114" s="186">
        <v>20000</v>
      </c>
      <c r="G114" s="220">
        <v>20000</v>
      </c>
      <c r="H114" s="106"/>
      <c r="I114" s="106">
        <f aca="true" t="shared" si="32" ref="I114:I129">G114</f>
        <v>20000</v>
      </c>
      <c r="J114" s="288"/>
    </row>
    <row r="115" spans="1:10" ht="15">
      <c r="A115" s="271"/>
      <c r="B115" s="87"/>
      <c r="C115" s="31"/>
      <c r="D115" s="185" t="s">
        <v>92</v>
      </c>
      <c r="E115" s="186">
        <v>100000</v>
      </c>
      <c r="F115" s="186">
        <v>100000</v>
      </c>
      <c r="G115" s="220">
        <v>100000</v>
      </c>
      <c r="H115" s="106"/>
      <c r="I115" s="106">
        <f t="shared" si="32"/>
        <v>100000</v>
      </c>
      <c r="J115" s="288"/>
    </row>
    <row r="116" spans="1:10" ht="15">
      <c r="A116" s="305"/>
      <c r="B116" s="226"/>
      <c r="C116" s="33"/>
      <c r="D116" s="185" t="s">
        <v>93</v>
      </c>
      <c r="E116" s="186">
        <v>250000</v>
      </c>
      <c r="F116" s="186">
        <v>250000</v>
      </c>
      <c r="G116" s="220">
        <v>250000</v>
      </c>
      <c r="H116" s="106"/>
      <c r="I116" s="106">
        <f t="shared" si="32"/>
        <v>250000</v>
      </c>
      <c r="J116" s="288"/>
    </row>
    <row r="117" spans="1:10" ht="15">
      <c r="A117" s="306"/>
      <c r="B117" s="227"/>
      <c r="C117" s="60"/>
      <c r="D117" s="185" t="s">
        <v>140</v>
      </c>
      <c r="E117" s="186">
        <v>800000</v>
      </c>
      <c r="F117" s="186">
        <v>1056700</v>
      </c>
      <c r="G117" s="220">
        <v>1056700</v>
      </c>
      <c r="H117" s="106"/>
      <c r="I117" s="106">
        <f t="shared" si="32"/>
        <v>1056700</v>
      </c>
      <c r="J117" s="290"/>
    </row>
    <row r="118" spans="1:10" ht="30.75">
      <c r="A118" s="271"/>
      <c r="B118" s="87"/>
      <c r="C118" s="31"/>
      <c r="D118" s="185" t="s">
        <v>94</v>
      </c>
      <c r="E118" s="186">
        <v>5000</v>
      </c>
      <c r="F118" s="186">
        <v>0</v>
      </c>
      <c r="G118" s="220">
        <v>0</v>
      </c>
      <c r="H118" s="106"/>
      <c r="I118" s="106">
        <f t="shared" si="32"/>
        <v>0</v>
      </c>
      <c r="J118" s="288"/>
    </row>
    <row r="119" spans="1:10" ht="15">
      <c r="A119" s="271"/>
      <c r="B119" s="87"/>
      <c r="C119" s="31"/>
      <c r="D119" s="185" t="s">
        <v>141</v>
      </c>
      <c r="E119" s="186">
        <v>20000</v>
      </c>
      <c r="F119" s="186">
        <v>24700</v>
      </c>
      <c r="G119" s="220">
        <v>24700</v>
      </c>
      <c r="H119" s="106"/>
      <c r="I119" s="106">
        <f t="shared" si="32"/>
        <v>24700</v>
      </c>
      <c r="J119" s="288"/>
    </row>
    <row r="120" spans="1:10" ht="15">
      <c r="A120" s="271"/>
      <c r="B120" s="87"/>
      <c r="C120" s="31"/>
      <c r="D120" s="185" t="s">
        <v>177</v>
      </c>
      <c r="E120" s="186">
        <v>140000</v>
      </c>
      <c r="F120" s="186">
        <v>159000</v>
      </c>
      <c r="G120" s="220">
        <v>159000</v>
      </c>
      <c r="H120" s="106"/>
      <c r="I120" s="106">
        <f t="shared" si="32"/>
        <v>159000</v>
      </c>
      <c r="J120" s="288"/>
    </row>
    <row r="121" spans="1:10" ht="15">
      <c r="A121" s="271"/>
      <c r="B121" s="87"/>
      <c r="C121" s="31"/>
      <c r="D121" s="185" t="s">
        <v>95</v>
      </c>
      <c r="E121" s="186">
        <v>60000</v>
      </c>
      <c r="F121" s="186">
        <v>60000</v>
      </c>
      <c r="G121" s="220">
        <v>60000</v>
      </c>
      <c r="H121" s="106"/>
      <c r="I121" s="106">
        <f t="shared" si="32"/>
        <v>60000</v>
      </c>
      <c r="J121" s="288"/>
    </row>
    <row r="122" spans="1:10" ht="15">
      <c r="A122" s="271"/>
      <c r="B122" s="87"/>
      <c r="C122" s="31"/>
      <c r="D122" s="185" t="s">
        <v>96</v>
      </c>
      <c r="E122" s="186">
        <v>10000</v>
      </c>
      <c r="F122" s="186">
        <v>11500</v>
      </c>
      <c r="G122" s="220">
        <v>11500</v>
      </c>
      <c r="H122" s="106"/>
      <c r="I122" s="106">
        <f t="shared" si="32"/>
        <v>11500</v>
      </c>
      <c r="J122" s="288"/>
    </row>
    <row r="123" spans="1:10" ht="15">
      <c r="A123" s="271"/>
      <c r="B123" s="87"/>
      <c r="C123" s="31"/>
      <c r="D123" s="185" t="s">
        <v>97</v>
      </c>
      <c r="E123" s="186">
        <v>3000</v>
      </c>
      <c r="F123" s="186">
        <v>3000</v>
      </c>
      <c r="G123" s="220">
        <v>3000</v>
      </c>
      <c r="H123" s="106"/>
      <c r="I123" s="106">
        <f t="shared" si="32"/>
        <v>3000</v>
      </c>
      <c r="J123" s="288"/>
    </row>
    <row r="124" spans="1:10" ht="15">
      <c r="A124" s="271"/>
      <c r="B124" s="87"/>
      <c r="C124" s="31"/>
      <c r="D124" s="185" t="s">
        <v>98</v>
      </c>
      <c r="E124" s="186">
        <v>15000</v>
      </c>
      <c r="F124" s="186">
        <v>16944</v>
      </c>
      <c r="G124" s="220">
        <v>16944</v>
      </c>
      <c r="H124" s="106"/>
      <c r="I124" s="106">
        <f t="shared" si="32"/>
        <v>16944</v>
      </c>
      <c r="J124" s="288"/>
    </row>
    <row r="125" spans="1:10" ht="15">
      <c r="A125" s="271"/>
      <c r="B125" s="87"/>
      <c r="C125" s="31"/>
      <c r="D125" s="185" t="s">
        <v>99</v>
      </c>
      <c r="E125" s="186">
        <v>4000</v>
      </c>
      <c r="F125" s="186">
        <v>4000</v>
      </c>
      <c r="G125" s="220">
        <v>4000</v>
      </c>
      <c r="H125" s="106"/>
      <c r="I125" s="106">
        <f t="shared" si="32"/>
        <v>4000</v>
      </c>
      <c r="J125" s="288"/>
    </row>
    <row r="126" spans="1:10" ht="15">
      <c r="A126" s="271"/>
      <c r="B126" s="87"/>
      <c r="C126" s="31"/>
      <c r="D126" s="185" t="s">
        <v>142</v>
      </c>
      <c r="E126" s="186">
        <v>250</v>
      </c>
      <c r="F126" s="186">
        <v>250</v>
      </c>
      <c r="G126" s="220">
        <v>245.15</v>
      </c>
      <c r="H126" s="106"/>
      <c r="I126" s="106">
        <f t="shared" si="32"/>
        <v>245.15</v>
      </c>
      <c r="J126" s="288"/>
    </row>
    <row r="127" spans="1:10" ht="15">
      <c r="A127" s="271"/>
      <c r="B127" s="87"/>
      <c r="C127" s="31"/>
      <c r="D127" s="185" t="s">
        <v>143</v>
      </c>
      <c r="E127" s="186">
        <v>0</v>
      </c>
      <c r="F127" s="186">
        <v>1000</v>
      </c>
      <c r="G127" s="220">
        <v>1000</v>
      </c>
      <c r="H127" s="106"/>
      <c r="I127" s="106">
        <f t="shared" si="32"/>
        <v>1000</v>
      </c>
      <c r="J127" s="288"/>
    </row>
    <row r="128" spans="1:10" ht="15">
      <c r="A128" s="271"/>
      <c r="B128" s="87"/>
      <c r="C128" s="31"/>
      <c r="D128" s="185" t="s">
        <v>100</v>
      </c>
      <c r="E128" s="186">
        <v>3000</v>
      </c>
      <c r="F128" s="186">
        <v>3000</v>
      </c>
      <c r="G128" s="220">
        <v>3000</v>
      </c>
      <c r="H128" s="106"/>
      <c r="I128" s="106">
        <f t="shared" si="32"/>
        <v>3000</v>
      </c>
      <c r="J128" s="288"/>
    </row>
    <row r="129" spans="1:10" ht="15">
      <c r="A129" s="271"/>
      <c r="B129" s="87"/>
      <c r="C129" s="31"/>
      <c r="D129" s="185" t="s">
        <v>101</v>
      </c>
      <c r="E129" s="186">
        <v>3500</v>
      </c>
      <c r="F129" s="186">
        <v>3500</v>
      </c>
      <c r="G129" s="220">
        <v>3500</v>
      </c>
      <c r="H129" s="150"/>
      <c r="I129" s="106">
        <f t="shared" si="32"/>
        <v>3500</v>
      </c>
      <c r="J129" s="249"/>
    </row>
    <row r="130" spans="1:10" ht="15">
      <c r="A130" s="271"/>
      <c r="B130" s="99"/>
      <c r="C130" s="17"/>
      <c r="D130" s="185" t="s">
        <v>178</v>
      </c>
      <c r="E130" s="186">
        <v>0</v>
      </c>
      <c r="F130" s="186">
        <v>2500</v>
      </c>
      <c r="G130" s="220">
        <v>2500</v>
      </c>
      <c r="H130" s="180"/>
      <c r="I130" s="106">
        <f>G130</f>
        <v>2500</v>
      </c>
      <c r="J130" s="249"/>
    </row>
    <row r="131" spans="1:10" ht="15">
      <c r="A131" s="271"/>
      <c r="B131" s="99"/>
      <c r="C131" s="17"/>
      <c r="D131" s="185" t="s">
        <v>179</v>
      </c>
      <c r="E131" s="186">
        <v>0</v>
      </c>
      <c r="F131" s="186">
        <v>2000</v>
      </c>
      <c r="G131" s="220">
        <v>2000</v>
      </c>
      <c r="H131" s="180"/>
      <c r="I131" s="106">
        <f>G131</f>
        <v>2000</v>
      </c>
      <c r="J131" s="249"/>
    </row>
    <row r="132" spans="1:10" ht="13.5">
      <c r="A132" s="255"/>
      <c r="B132" s="7" t="s">
        <v>102</v>
      </c>
      <c r="C132" s="20"/>
      <c r="D132" s="67" t="s">
        <v>103</v>
      </c>
      <c r="E132" s="146">
        <f aca="true" t="shared" si="33" ref="E132:J132">E133</f>
        <v>0</v>
      </c>
      <c r="F132" s="146">
        <f t="shared" si="33"/>
        <v>752950</v>
      </c>
      <c r="G132" s="146">
        <f t="shared" si="33"/>
        <v>752950</v>
      </c>
      <c r="H132" s="198">
        <f t="shared" si="33"/>
        <v>0</v>
      </c>
      <c r="I132" s="120">
        <f t="shared" si="33"/>
        <v>752950</v>
      </c>
      <c r="J132" s="260">
        <f t="shared" si="33"/>
        <v>0</v>
      </c>
    </row>
    <row r="133" spans="1:10" ht="13.5">
      <c r="A133" s="252"/>
      <c r="B133" s="72"/>
      <c r="C133" s="12" t="s">
        <v>89</v>
      </c>
      <c r="D133" s="56" t="s">
        <v>90</v>
      </c>
      <c r="E133" s="147">
        <f>SUM(E139:E141)</f>
        <v>0</v>
      </c>
      <c r="F133" s="147">
        <f>SUM(F134:F141)</f>
        <v>752950</v>
      </c>
      <c r="G133" s="147">
        <f>SUM(G134:G141)</f>
        <v>752950</v>
      </c>
      <c r="H133" s="147">
        <f>SUM(H139:H141)</f>
        <v>0</v>
      </c>
      <c r="I133" s="147">
        <f>SUM(I134:I141)</f>
        <v>752950</v>
      </c>
      <c r="J133" s="307">
        <f>SUM(J139:J141)</f>
        <v>0</v>
      </c>
    </row>
    <row r="134" spans="1:10" ht="15">
      <c r="A134" s="252"/>
      <c r="B134" s="86"/>
      <c r="C134" s="17"/>
      <c r="D134" s="185" t="s">
        <v>104</v>
      </c>
      <c r="E134" s="186">
        <v>595000</v>
      </c>
      <c r="F134" s="186">
        <v>640300</v>
      </c>
      <c r="G134" s="220">
        <v>640300</v>
      </c>
      <c r="H134" s="147"/>
      <c r="I134" s="147">
        <f aca="true" t="shared" si="34" ref="I134:I141">G134</f>
        <v>640300</v>
      </c>
      <c r="J134" s="307"/>
    </row>
    <row r="135" spans="1:10" ht="15">
      <c r="A135" s="252"/>
      <c r="B135" s="86"/>
      <c r="C135" s="17"/>
      <c r="D135" s="185" t="s">
        <v>105</v>
      </c>
      <c r="E135" s="186">
        <v>7000</v>
      </c>
      <c r="F135" s="186">
        <v>7000</v>
      </c>
      <c r="G135" s="220">
        <v>7000</v>
      </c>
      <c r="H135" s="147"/>
      <c r="I135" s="147">
        <f t="shared" si="34"/>
        <v>7000</v>
      </c>
      <c r="J135" s="307"/>
    </row>
    <row r="136" spans="1:10" ht="15">
      <c r="A136" s="252"/>
      <c r="B136" s="86"/>
      <c r="C136" s="17"/>
      <c r="D136" s="185" t="s">
        <v>106</v>
      </c>
      <c r="E136" s="186">
        <v>1000</v>
      </c>
      <c r="F136" s="186">
        <v>1000</v>
      </c>
      <c r="G136" s="220">
        <v>1000</v>
      </c>
      <c r="H136" s="147"/>
      <c r="I136" s="147">
        <f t="shared" si="34"/>
        <v>1000</v>
      </c>
      <c r="J136" s="307"/>
    </row>
    <row r="137" spans="1:10" ht="15">
      <c r="A137" s="252"/>
      <c r="B137" s="86"/>
      <c r="C137" s="17"/>
      <c r="D137" s="185" t="s">
        <v>107</v>
      </c>
      <c r="E137" s="186">
        <v>3000</v>
      </c>
      <c r="F137" s="186">
        <v>3000</v>
      </c>
      <c r="G137" s="220">
        <v>3000</v>
      </c>
      <c r="H137" s="147"/>
      <c r="I137" s="147">
        <f t="shared" si="34"/>
        <v>3000</v>
      </c>
      <c r="J137" s="307"/>
    </row>
    <row r="138" spans="1:10" ht="46.5">
      <c r="A138" s="252"/>
      <c r="B138" s="86"/>
      <c r="C138" s="17"/>
      <c r="D138" s="185" t="s">
        <v>144</v>
      </c>
      <c r="E138" s="186">
        <v>0</v>
      </c>
      <c r="F138" s="186">
        <v>57750</v>
      </c>
      <c r="G138" s="220">
        <v>57750</v>
      </c>
      <c r="H138" s="147"/>
      <c r="I138" s="147">
        <f t="shared" si="34"/>
        <v>57750</v>
      </c>
      <c r="J138" s="307"/>
    </row>
    <row r="139" spans="1:10" ht="15">
      <c r="A139" s="269"/>
      <c r="B139" s="90"/>
      <c r="C139" s="87"/>
      <c r="D139" s="185" t="s">
        <v>198</v>
      </c>
      <c r="E139" s="186">
        <v>0</v>
      </c>
      <c r="F139" s="186">
        <v>38000</v>
      </c>
      <c r="G139" s="220">
        <v>38000</v>
      </c>
      <c r="H139" s="116"/>
      <c r="I139" s="147">
        <f t="shared" si="34"/>
        <v>38000</v>
      </c>
      <c r="J139" s="273"/>
    </row>
    <row r="140" spans="1:10" ht="15">
      <c r="A140" s="269"/>
      <c r="B140" s="74"/>
      <c r="C140" s="74"/>
      <c r="D140" s="185" t="s">
        <v>199</v>
      </c>
      <c r="E140" s="205">
        <v>0</v>
      </c>
      <c r="F140" s="205">
        <v>2500</v>
      </c>
      <c r="G140" s="222">
        <v>2500</v>
      </c>
      <c r="H140" s="137"/>
      <c r="I140" s="147">
        <f t="shared" si="34"/>
        <v>2500</v>
      </c>
      <c r="J140" s="307"/>
    </row>
    <row r="141" spans="1:10" ht="30.75">
      <c r="A141" s="254"/>
      <c r="B141" s="74"/>
      <c r="C141" s="74"/>
      <c r="D141" s="202" t="s">
        <v>180</v>
      </c>
      <c r="E141" s="186">
        <v>0</v>
      </c>
      <c r="F141" s="186">
        <v>3400</v>
      </c>
      <c r="G141" s="220">
        <v>3400</v>
      </c>
      <c r="H141" s="106"/>
      <c r="I141" s="106">
        <f t="shared" si="34"/>
        <v>3400</v>
      </c>
      <c r="J141" s="249"/>
    </row>
    <row r="142" spans="1:11" ht="13.5">
      <c r="A142" s="308"/>
      <c r="B142" s="5" t="s">
        <v>108</v>
      </c>
      <c r="C142" s="5"/>
      <c r="D142" s="203" t="s">
        <v>109</v>
      </c>
      <c r="E142" s="120">
        <f>E143</f>
        <v>270000</v>
      </c>
      <c r="F142" s="120">
        <f>F143+F145</f>
        <v>305000</v>
      </c>
      <c r="G142" s="120">
        <f>G143+G145</f>
        <v>305000</v>
      </c>
      <c r="H142" s="120">
        <f>H143</f>
        <v>0</v>
      </c>
      <c r="I142" s="120">
        <f>I143</f>
        <v>299000</v>
      </c>
      <c r="J142" s="260">
        <f>J145</f>
        <v>6000</v>
      </c>
      <c r="K142" s="183"/>
    </row>
    <row r="143" spans="1:10" ht="13.5">
      <c r="A143" s="309"/>
      <c r="B143" s="89"/>
      <c r="C143" s="12" t="s">
        <v>89</v>
      </c>
      <c r="D143" s="228" t="s">
        <v>90</v>
      </c>
      <c r="E143" s="106">
        <f>SUM(E144:E144)</f>
        <v>270000</v>
      </c>
      <c r="F143" s="106">
        <f>SUM(F144:F144)</f>
        <v>299000</v>
      </c>
      <c r="G143" s="106">
        <f>SUM(G144:G144)</f>
        <v>299000</v>
      </c>
      <c r="H143" s="106">
        <v>0</v>
      </c>
      <c r="I143" s="106">
        <f>G143</f>
        <v>299000</v>
      </c>
      <c r="J143" s="249">
        <v>0</v>
      </c>
    </row>
    <row r="144" spans="1:40" ht="13.5">
      <c r="A144" s="263"/>
      <c r="B144" s="31"/>
      <c r="C144" s="60"/>
      <c r="D144" s="204" t="s">
        <v>110</v>
      </c>
      <c r="E144" s="209">
        <v>270000</v>
      </c>
      <c r="F144" s="209">
        <v>299000</v>
      </c>
      <c r="G144" s="127">
        <v>299000</v>
      </c>
      <c r="H144" s="106"/>
      <c r="I144" s="106">
        <f>G144</f>
        <v>299000</v>
      </c>
      <c r="J144" s="249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</row>
    <row r="145" spans="1:40" ht="46.5">
      <c r="A145" s="263"/>
      <c r="B145" s="31"/>
      <c r="C145" s="189" t="s">
        <v>181</v>
      </c>
      <c r="D145" s="202" t="s">
        <v>182</v>
      </c>
      <c r="E145" s="186">
        <v>8000</v>
      </c>
      <c r="F145" s="186">
        <f>F146</f>
        <v>6000</v>
      </c>
      <c r="G145" s="186">
        <f>G146</f>
        <v>6000</v>
      </c>
      <c r="H145" s="106"/>
      <c r="I145" s="106"/>
      <c r="J145" s="249">
        <f>J146</f>
        <v>6000</v>
      </c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</row>
    <row r="146" spans="1:40" ht="15">
      <c r="A146" s="263"/>
      <c r="B146" s="31"/>
      <c r="C146" s="189"/>
      <c r="D146" s="185" t="s">
        <v>183</v>
      </c>
      <c r="E146" s="186">
        <v>8000</v>
      </c>
      <c r="F146" s="186">
        <v>6000</v>
      </c>
      <c r="G146" s="220">
        <v>6000</v>
      </c>
      <c r="H146" s="116"/>
      <c r="I146" s="116"/>
      <c r="J146" s="290">
        <f>G146</f>
        <v>6000</v>
      </c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</row>
    <row r="147" spans="1:40" ht="15">
      <c r="A147" s="296"/>
      <c r="B147" s="25" t="s">
        <v>111</v>
      </c>
      <c r="C147" s="25"/>
      <c r="D147" s="40" t="s">
        <v>112</v>
      </c>
      <c r="E147" s="138">
        <f aca="true" t="shared" si="35" ref="E147:J147">E148</f>
        <v>0</v>
      </c>
      <c r="F147" s="138">
        <f t="shared" si="35"/>
        <v>295000</v>
      </c>
      <c r="G147" s="138">
        <f t="shared" si="35"/>
        <v>295000</v>
      </c>
      <c r="H147" s="138">
        <f t="shared" si="35"/>
        <v>0</v>
      </c>
      <c r="I147" s="138">
        <f t="shared" si="35"/>
        <v>0</v>
      </c>
      <c r="J147" s="282">
        <f t="shared" si="35"/>
        <v>295000</v>
      </c>
      <c r="M147" s="191"/>
      <c r="N147" s="199"/>
      <c r="O147" s="200"/>
      <c r="P147" s="201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</row>
    <row r="148" spans="1:40" ht="42">
      <c r="A148" s="252"/>
      <c r="B148" s="88"/>
      <c r="C148" s="19" t="s">
        <v>113</v>
      </c>
      <c r="D148" s="77" t="s">
        <v>114</v>
      </c>
      <c r="E148" s="122">
        <f>SUM(E149:E160)</f>
        <v>0</v>
      </c>
      <c r="F148" s="122">
        <f>SUM(F149:F160)</f>
        <v>295000</v>
      </c>
      <c r="G148" s="122">
        <f>SUM(G149:G160)</f>
        <v>295000</v>
      </c>
      <c r="H148" s="122">
        <v>0</v>
      </c>
      <c r="I148" s="122">
        <v>0</v>
      </c>
      <c r="J148" s="283">
        <f>G148</f>
        <v>295000</v>
      </c>
      <c r="M148" s="191"/>
      <c r="N148" s="199"/>
      <c r="O148" s="200"/>
      <c r="P148" s="201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</row>
    <row r="149" spans="1:40" ht="42">
      <c r="A149" s="271"/>
      <c r="B149" s="16"/>
      <c r="C149" s="30"/>
      <c r="D149" s="210" t="s">
        <v>145</v>
      </c>
      <c r="E149" s="209">
        <v>0</v>
      </c>
      <c r="F149" s="209">
        <v>25000</v>
      </c>
      <c r="G149" s="127">
        <v>25000</v>
      </c>
      <c r="H149" s="147"/>
      <c r="I149" s="147"/>
      <c r="J149" s="249">
        <f aca="true" t="shared" si="36" ref="J149:J160">G149</f>
        <v>25000</v>
      </c>
      <c r="M149" s="191"/>
      <c r="N149" s="199"/>
      <c r="O149" s="200"/>
      <c r="P149" s="201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</row>
    <row r="150" spans="1:40" ht="28.5">
      <c r="A150" s="271"/>
      <c r="B150" s="16"/>
      <c r="C150" s="9"/>
      <c r="D150" s="210" t="s">
        <v>146</v>
      </c>
      <c r="E150" s="209">
        <v>0</v>
      </c>
      <c r="F150" s="209">
        <v>25000</v>
      </c>
      <c r="G150" s="127">
        <v>25000</v>
      </c>
      <c r="H150" s="106"/>
      <c r="I150" s="106"/>
      <c r="J150" s="249">
        <f t="shared" si="36"/>
        <v>25000</v>
      </c>
      <c r="M150" s="191"/>
      <c r="N150" s="199"/>
      <c r="O150" s="200"/>
      <c r="P150" s="201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</row>
    <row r="151" spans="1:40" ht="28.5">
      <c r="A151" s="271"/>
      <c r="B151" s="16"/>
      <c r="C151" s="9"/>
      <c r="D151" s="210" t="s">
        <v>147</v>
      </c>
      <c r="E151" s="209">
        <v>0</v>
      </c>
      <c r="F151" s="209">
        <v>25000</v>
      </c>
      <c r="G151" s="127">
        <v>25000</v>
      </c>
      <c r="H151" s="106"/>
      <c r="I151" s="106"/>
      <c r="J151" s="249">
        <f t="shared" si="36"/>
        <v>25000</v>
      </c>
      <c r="M151" s="191"/>
      <c r="N151" s="199"/>
      <c r="O151" s="200"/>
      <c r="P151" s="201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</row>
    <row r="152" spans="1:40" ht="28.5">
      <c r="A152" s="271"/>
      <c r="B152" s="16"/>
      <c r="C152" s="9"/>
      <c r="D152" s="70" t="s">
        <v>148</v>
      </c>
      <c r="E152" s="126">
        <v>0</v>
      </c>
      <c r="F152" s="126">
        <v>25000</v>
      </c>
      <c r="G152" s="127">
        <v>25000</v>
      </c>
      <c r="H152" s="106"/>
      <c r="I152" s="106"/>
      <c r="J152" s="249">
        <f t="shared" si="36"/>
        <v>25000</v>
      </c>
      <c r="M152" s="191"/>
      <c r="N152" s="199"/>
      <c r="O152" s="200"/>
      <c r="P152" s="201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</row>
    <row r="153" spans="1:40" ht="28.5">
      <c r="A153" s="271"/>
      <c r="B153" s="16"/>
      <c r="C153" s="9"/>
      <c r="D153" s="70" t="s">
        <v>149</v>
      </c>
      <c r="E153" s="126">
        <v>0</v>
      </c>
      <c r="F153" s="126">
        <v>25000</v>
      </c>
      <c r="G153" s="127">
        <v>25000</v>
      </c>
      <c r="H153" s="106"/>
      <c r="I153" s="106"/>
      <c r="J153" s="249">
        <f t="shared" si="36"/>
        <v>25000</v>
      </c>
      <c r="M153" s="191"/>
      <c r="N153" s="199"/>
      <c r="O153" s="200"/>
      <c r="P153" s="201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</row>
    <row r="154" spans="1:40" ht="42">
      <c r="A154" s="271"/>
      <c r="B154" s="16"/>
      <c r="C154" s="9"/>
      <c r="D154" s="70" t="s">
        <v>150</v>
      </c>
      <c r="E154" s="126">
        <v>0</v>
      </c>
      <c r="F154" s="126">
        <v>25000</v>
      </c>
      <c r="G154" s="127">
        <v>25000</v>
      </c>
      <c r="H154" s="106"/>
      <c r="I154" s="106"/>
      <c r="J154" s="249">
        <f t="shared" si="36"/>
        <v>25000</v>
      </c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</row>
    <row r="155" spans="1:40" ht="27.75">
      <c r="A155" s="271"/>
      <c r="B155" s="16"/>
      <c r="C155" s="9"/>
      <c r="D155" s="70" t="s">
        <v>151</v>
      </c>
      <c r="E155" s="126">
        <v>0</v>
      </c>
      <c r="F155" s="126">
        <v>25000</v>
      </c>
      <c r="G155" s="127">
        <v>25000</v>
      </c>
      <c r="H155" s="106"/>
      <c r="I155" s="106"/>
      <c r="J155" s="249">
        <f t="shared" si="36"/>
        <v>25000</v>
      </c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</row>
    <row r="156" spans="1:40" ht="27.75">
      <c r="A156" s="271"/>
      <c r="B156" s="16"/>
      <c r="C156" s="9"/>
      <c r="D156" s="70" t="s">
        <v>152</v>
      </c>
      <c r="E156" s="126">
        <v>0</v>
      </c>
      <c r="F156" s="126">
        <v>25000</v>
      </c>
      <c r="G156" s="127">
        <v>25000</v>
      </c>
      <c r="H156" s="106"/>
      <c r="I156" s="106"/>
      <c r="J156" s="249">
        <f t="shared" si="36"/>
        <v>25000</v>
      </c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</row>
    <row r="157" spans="1:40" ht="15">
      <c r="A157" s="305"/>
      <c r="B157" s="19"/>
      <c r="C157" s="18"/>
      <c r="D157" s="185" t="s">
        <v>184</v>
      </c>
      <c r="E157" s="186">
        <v>0</v>
      </c>
      <c r="F157" s="186">
        <v>35000</v>
      </c>
      <c r="G157" s="220">
        <v>35000</v>
      </c>
      <c r="H157" s="106"/>
      <c r="I157" s="106"/>
      <c r="J157" s="249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</row>
    <row r="158" spans="1:40" ht="27.75">
      <c r="A158" s="306"/>
      <c r="B158" s="10"/>
      <c r="C158" s="188"/>
      <c r="D158" s="70" t="s">
        <v>153</v>
      </c>
      <c r="E158" s="126">
        <v>0</v>
      </c>
      <c r="F158" s="126">
        <v>15000</v>
      </c>
      <c r="G158" s="127">
        <v>15000</v>
      </c>
      <c r="H158" s="106"/>
      <c r="I158" s="106"/>
      <c r="J158" s="249">
        <f t="shared" si="36"/>
        <v>15000</v>
      </c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</row>
    <row r="159" spans="1:40" ht="42">
      <c r="A159" s="271"/>
      <c r="B159" s="16"/>
      <c r="C159" s="9"/>
      <c r="D159" s="70" t="s">
        <v>154</v>
      </c>
      <c r="E159" s="126">
        <v>0</v>
      </c>
      <c r="F159" s="126">
        <v>25000</v>
      </c>
      <c r="G159" s="127">
        <v>25000</v>
      </c>
      <c r="H159" s="106"/>
      <c r="I159" s="106"/>
      <c r="J159" s="249">
        <f t="shared" si="36"/>
        <v>25000</v>
      </c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</row>
    <row r="160" spans="1:40" ht="28.5" thickBot="1">
      <c r="A160" s="271"/>
      <c r="B160" s="16"/>
      <c r="C160" s="9"/>
      <c r="D160" s="70" t="s">
        <v>155</v>
      </c>
      <c r="E160" s="126">
        <v>0</v>
      </c>
      <c r="F160" s="126">
        <v>20000</v>
      </c>
      <c r="G160" s="127">
        <v>20000</v>
      </c>
      <c r="H160" s="106"/>
      <c r="I160" s="106"/>
      <c r="J160" s="249">
        <f t="shared" si="36"/>
        <v>20000</v>
      </c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</row>
    <row r="161" spans="1:40" ht="19.5" customHeight="1" thickBot="1">
      <c r="A161" s="310" t="s">
        <v>115</v>
      </c>
      <c r="B161" s="175"/>
      <c r="C161" s="176"/>
      <c r="D161" s="177" t="s">
        <v>116</v>
      </c>
      <c r="E161" s="171">
        <f>E162</f>
        <v>210000</v>
      </c>
      <c r="F161" s="171">
        <f aca="true" t="shared" si="37" ref="F161:J162">F162</f>
        <v>209343</v>
      </c>
      <c r="G161" s="171">
        <f t="shared" si="37"/>
        <v>209304</v>
      </c>
      <c r="H161" s="171">
        <f t="shared" si="37"/>
        <v>0</v>
      </c>
      <c r="I161" s="171">
        <f t="shared" si="37"/>
        <v>0</v>
      </c>
      <c r="J161" s="299">
        <f t="shared" si="37"/>
        <v>209304</v>
      </c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</row>
    <row r="162" spans="1:40" ht="13.5">
      <c r="A162" s="255"/>
      <c r="B162" s="14" t="s">
        <v>117</v>
      </c>
      <c r="C162" s="62"/>
      <c r="D162" s="39" t="s">
        <v>118</v>
      </c>
      <c r="E162" s="148">
        <f>E163</f>
        <v>210000</v>
      </c>
      <c r="F162" s="148">
        <f>F163</f>
        <v>209343</v>
      </c>
      <c r="G162" s="148">
        <f t="shared" si="37"/>
        <v>209304</v>
      </c>
      <c r="H162" s="148">
        <f t="shared" si="37"/>
        <v>0</v>
      </c>
      <c r="I162" s="149">
        <f t="shared" si="37"/>
        <v>0</v>
      </c>
      <c r="J162" s="258">
        <f t="shared" si="37"/>
        <v>209304</v>
      </c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</row>
    <row r="163" spans="1:40" ht="27.75">
      <c r="A163" s="271"/>
      <c r="B163" s="30"/>
      <c r="C163" s="98" t="s">
        <v>29</v>
      </c>
      <c r="D163" s="95" t="s">
        <v>30</v>
      </c>
      <c r="E163" s="116">
        <f aca="true" t="shared" si="38" ref="E163:J163">SUM(E164:E177)</f>
        <v>210000</v>
      </c>
      <c r="F163" s="117">
        <f t="shared" si="38"/>
        <v>209343</v>
      </c>
      <c r="G163" s="117">
        <f t="shared" si="38"/>
        <v>209304</v>
      </c>
      <c r="H163" s="106">
        <f t="shared" si="38"/>
        <v>0</v>
      </c>
      <c r="I163" s="150">
        <f t="shared" si="38"/>
        <v>0</v>
      </c>
      <c r="J163" s="249">
        <f t="shared" si="38"/>
        <v>209304</v>
      </c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</row>
    <row r="164" spans="1:40" ht="30.75">
      <c r="A164" s="271"/>
      <c r="B164" s="16"/>
      <c r="C164" s="99"/>
      <c r="D164" s="185" t="s">
        <v>119</v>
      </c>
      <c r="E164" s="186">
        <v>0</v>
      </c>
      <c r="F164" s="186">
        <v>36000</v>
      </c>
      <c r="G164" s="220">
        <v>36000</v>
      </c>
      <c r="H164" s="106"/>
      <c r="I164" s="150"/>
      <c r="J164" s="249">
        <f>G164</f>
        <v>36000</v>
      </c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</row>
    <row r="165" spans="1:40" ht="30.75">
      <c r="A165" s="271"/>
      <c r="B165" s="16"/>
      <c r="C165" s="30"/>
      <c r="D165" s="185" t="s">
        <v>120</v>
      </c>
      <c r="E165" s="186">
        <v>0</v>
      </c>
      <c r="F165" s="186">
        <v>5000</v>
      </c>
      <c r="G165" s="220">
        <v>5000</v>
      </c>
      <c r="H165" s="106"/>
      <c r="I165" s="150"/>
      <c r="J165" s="249">
        <f aca="true" t="shared" si="39" ref="J165:J177">G165</f>
        <v>5000</v>
      </c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</row>
    <row r="166" spans="1:40" ht="46.5">
      <c r="A166" s="271"/>
      <c r="B166" s="16"/>
      <c r="C166" s="30"/>
      <c r="D166" s="185" t="s">
        <v>156</v>
      </c>
      <c r="E166" s="186">
        <v>0</v>
      </c>
      <c r="F166" s="186">
        <v>4335</v>
      </c>
      <c r="G166" s="220">
        <v>4335.5</v>
      </c>
      <c r="H166" s="106"/>
      <c r="I166" s="150"/>
      <c r="J166" s="249">
        <f t="shared" si="39"/>
        <v>4335.5</v>
      </c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</row>
    <row r="167" spans="1:40" ht="46.5">
      <c r="A167" s="271"/>
      <c r="B167" s="16"/>
      <c r="C167" s="30"/>
      <c r="D167" s="185" t="s">
        <v>157</v>
      </c>
      <c r="E167" s="186">
        <v>0</v>
      </c>
      <c r="F167" s="186">
        <v>7000</v>
      </c>
      <c r="G167" s="220">
        <v>7000</v>
      </c>
      <c r="H167" s="106"/>
      <c r="I167" s="150"/>
      <c r="J167" s="249">
        <f t="shared" si="39"/>
        <v>7000</v>
      </c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</row>
    <row r="168" spans="1:40" ht="30.75">
      <c r="A168" s="271"/>
      <c r="B168" s="16"/>
      <c r="C168" s="30"/>
      <c r="D168" s="185" t="s">
        <v>158</v>
      </c>
      <c r="E168" s="186">
        <v>0</v>
      </c>
      <c r="F168" s="186">
        <v>7500</v>
      </c>
      <c r="G168" s="220">
        <v>7500</v>
      </c>
      <c r="H168" s="106"/>
      <c r="I168" s="150"/>
      <c r="J168" s="249">
        <f t="shared" si="39"/>
        <v>7500</v>
      </c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</row>
    <row r="169" spans="1:40" ht="30.75">
      <c r="A169" s="271"/>
      <c r="B169" s="16"/>
      <c r="C169" s="30"/>
      <c r="D169" s="185" t="s">
        <v>121</v>
      </c>
      <c r="E169" s="186">
        <v>0</v>
      </c>
      <c r="F169" s="186">
        <v>23000</v>
      </c>
      <c r="G169" s="220">
        <v>23000</v>
      </c>
      <c r="H169" s="106"/>
      <c r="I169" s="150"/>
      <c r="J169" s="249">
        <f t="shared" si="39"/>
        <v>23000</v>
      </c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</row>
    <row r="170" spans="1:40" ht="30.75">
      <c r="A170" s="271"/>
      <c r="B170" s="16"/>
      <c r="C170" s="30"/>
      <c r="D170" s="185" t="s">
        <v>122</v>
      </c>
      <c r="E170" s="186">
        <v>0</v>
      </c>
      <c r="F170" s="186">
        <v>21500</v>
      </c>
      <c r="G170" s="220">
        <v>21500</v>
      </c>
      <c r="H170" s="106"/>
      <c r="I170" s="150"/>
      <c r="J170" s="249">
        <f t="shared" si="39"/>
        <v>21500</v>
      </c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</row>
    <row r="171" spans="1:40" ht="61.5">
      <c r="A171" s="305"/>
      <c r="B171" s="19"/>
      <c r="C171" s="230"/>
      <c r="D171" s="185" t="s">
        <v>123</v>
      </c>
      <c r="E171" s="186">
        <v>0</v>
      </c>
      <c r="F171" s="186">
        <v>23000</v>
      </c>
      <c r="G171" s="220">
        <v>23000</v>
      </c>
      <c r="H171" s="106"/>
      <c r="I171" s="150"/>
      <c r="J171" s="249">
        <f t="shared" si="39"/>
        <v>23000</v>
      </c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</row>
    <row r="172" spans="1:40" ht="30.75">
      <c r="A172" s="306"/>
      <c r="B172" s="10"/>
      <c r="C172" s="229"/>
      <c r="D172" s="185" t="s">
        <v>159</v>
      </c>
      <c r="E172" s="186">
        <v>0</v>
      </c>
      <c r="F172" s="186">
        <v>48000</v>
      </c>
      <c r="G172" s="220">
        <v>48000</v>
      </c>
      <c r="H172" s="106"/>
      <c r="I172" s="150"/>
      <c r="J172" s="249">
        <f t="shared" si="39"/>
        <v>48000</v>
      </c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</row>
    <row r="173" spans="1:10" ht="30.75">
      <c r="A173" s="271"/>
      <c r="B173" s="16"/>
      <c r="C173" s="99"/>
      <c r="D173" s="185" t="s">
        <v>160</v>
      </c>
      <c r="E173" s="186">
        <v>0</v>
      </c>
      <c r="F173" s="186">
        <v>3000</v>
      </c>
      <c r="G173" s="220">
        <v>2961</v>
      </c>
      <c r="H173" s="106"/>
      <c r="I173" s="150"/>
      <c r="J173" s="249">
        <f t="shared" si="39"/>
        <v>2961</v>
      </c>
    </row>
    <row r="174" spans="1:10" ht="30.75">
      <c r="A174" s="271"/>
      <c r="B174" s="16"/>
      <c r="C174" s="99"/>
      <c r="D174" s="185" t="s">
        <v>161</v>
      </c>
      <c r="E174" s="186">
        <v>0</v>
      </c>
      <c r="F174" s="186">
        <v>5508</v>
      </c>
      <c r="G174" s="220">
        <v>5507.5</v>
      </c>
      <c r="H174" s="106"/>
      <c r="I174" s="150"/>
      <c r="J174" s="249">
        <f t="shared" si="39"/>
        <v>5507.5</v>
      </c>
    </row>
    <row r="175" spans="1:10" ht="46.5">
      <c r="A175" s="271"/>
      <c r="B175" s="16"/>
      <c r="C175" s="17"/>
      <c r="D175" s="185" t="s">
        <v>124</v>
      </c>
      <c r="E175" s="186">
        <v>0</v>
      </c>
      <c r="F175" s="186">
        <v>19000</v>
      </c>
      <c r="G175" s="220">
        <v>19000</v>
      </c>
      <c r="H175" s="106"/>
      <c r="I175" s="150"/>
      <c r="J175" s="249">
        <f t="shared" si="39"/>
        <v>19000</v>
      </c>
    </row>
    <row r="176" spans="1:10" ht="46.5">
      <c r="A176" s="271"/>
      <c r="B176" s="16"/>
      <c r="C176" s="17"/>
      <c r="D176" s="185" t="s">
        <v>162</v>
      </c>
      <c r="E176" s="186">
        <v>0</v>
      </c>
      <c r="F176" s="186">
        <v>6500</v>
      </c>
      <c r="G176" s="220">
        <v>6500</v>
      </c>
      <c r="H176" s="106"/>
      <c r="I176" s="150"/>
      <c r="J176" s="249">
        <f t="shared" si="39"/>
        <v>6500</v>
      </c>
    </row>
    <row r="177" spans="1:10" ht="31.5" thickBot="1">
      <c r="A177" s="311"/>
      <c r="B177" s="312"/>
      <c r="C177" s="313"/>
      <c r="D177" s="314" t="s">
        <v>163</v>
      </c>
      <c r="E177" s="315">
        <v>210000</v>
      </c>
      <c r="F177" s="315">
        <v>0</v>
      </c>
      <c r="G177" s="316">
        <v>0</v>
      </c>
      <c r="H177" s="317"/>
      <c r="I177" s="318"/>
      <c r="J177" s="319">
        <f t="shared" si="39"/>
        <v>0</v>
      </c>
    </row>
    <row r="178" spans="1:11" ht="21.75" customHeight="1" thickBot="1">
      <c r="A178" s="321"/>
      <c r="B178" s="322"/>
      <c r="C178" s="322"/>
      <c r="D178" s="323" t="s">
        <v>185</v>
      </c>
      <c r="E178" s="324">
        <f>E7+E16+E32+E90+E101+H167+E107+E161</f>
        <v>5534529</v>
      </c>
      <c r="F178" s="324">
        <f>F7+F16+F32+F90+F101+F107+F161</f>
        <v>7845797.12</v>
      </c>
      <c r="G178" s="324">
        <f>G7+G16+G32+G90+G101+G107+G161</f>
        <v>7833097.4</v>
      </c>
      <c r="H178" s="324">
        <f>H7+H16+H32+H90+H101+H107+H161</f>
        <v>461440</v>
      </c>
      <c r="I178" s="324">
        <f>I7+I16+I32+I90+I101+I107+I161</f>
        <v>6465903.32</v>
      </c>
      <c r="J178" s="325">
        <f>J7+J16+J32+J90+J101+J107+J161</f>
        <v>905754.08</v>
      </c>
      <c r="K178" s="45"/>
    </row>
    <row r="179" spans="1:11" ht="13.5">
      <c r="A179" s="320"/>
      <c r="B179" s="41"/>
      <c r="C179" s="41"/>
      <c r="D179" s="41"/>
      <c r="E179" s="42"/>
      <c r="F179" s="42"/>
      <c r="G179" s="41"/>
      <c r="H179" s="43"/>
      <c r="I179" s="43"/>
      <c r="J179" s="44"/>
      <c r="K179" s="48"/>
    </row>
    <row r="180" spans="1:10" ht="13.5">
      <c r="A180" s="41"/>
      <c r="B180" s="41"/>
      <c r="C180" s="41"/>
      <c r="D180" s="41"/>
      <c r="E180" s="42"/>
      <c r="F180" s="43"/>
      <c r="G180" s="41"/>
      <c r="H180" s="43"/>
      <c r="I180" s="43"/>
      <c r="J180" s="44"/>
    </row>
    <row r="181" ht="12">
      <c r="I181" s="45"/>
    </row>
    <row r="182" ht="12">
      <c r="F182" s="45"/>
    </row>
  </sheetData>
  <mergeCells count="10">
    <mergeCell ref="H1:J1"/>
    <mergeCell ref="A3:J3"/>
    <mergeCell ref="C5:C6"/>
    <mergeCell ref="D5:D6"/>
    <mergeCell ref="E5:E6"/>
    <mergeCell ref="F5:F6"/>
    <mergeCell ref="G5:G6"/>
    <mergeCell ref="H5:J5"/>
    <mergeCell ref="A5:A6"/>
    <mergeCell ref="B5:B6"/>
  </mergeCells>
  <printOptions/>
  <pageMargins left="0.38" right="0.1968503937007874" top="0.73" bottom="0.5905511811023623" header="0.5118110236220472" footer="0.31496062992125984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2017-03-28T13:17:49Z</cp:lastPrinted>
  <dcterms:created xsi:type="dcterms:W3CDTF">1997-02-26T13:46:56Z</dcterms:created>
  <dcterms:modified xsi:type="dcterms:W3CDTF">2017-03-28T13:19:42Z</dcterms:modified>
  <cp:category/>
  <cp:version/>
  <cp:contentType/>
  <cp:contentStatus/>
</cp:coreProperties>
</file>