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10" windowHeight="10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'Arkusz1'!$A$1:$J$206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<sst xmlns="http://schemas.openxmlformats.org/spreadsheetml/2006/main" count="682" uniqueCount="198">
  <si>
    <t>Lp.</t>
  </si>
  <si>
    <t>Nazwa sołectwa</t>
  </si>
  <si>
    <t>Przedsięwzięcia do realizacji wg wniosku sołectwa</t>
  </si>
  <si>
    <t>Dział</t>
  </si>
  <si>
    <t>Rozdział</t>
  </si>
  <si>
    <t>§</t>
  </si>
  <si>
    <t xml:space="preserve">Długopole Dolne </t>
  </si>
  <si>
    <t>Długopole Zdrój</t>
  </si>
  <si>
    <t>Gorzanów (Kolonia Muszyn)</t>
  </si>
  <si>
    <t>Idzików</t>
  </si>
  <si>
    <t>Kamienna (Marcinków)</t>
  </si>
  <si>
    <t>Lasówka</t>
  </si>
  <si>
    <t>Marianówka  (Szklary)</t>
  </si>
  <si>
    <t>Mielnik</t>
  </si>
  <si>
    <t>Międzygórze</t>
  </si>
  <si>
    <t>Młoty</t>
  </si>
  <si>
    <t>Mostowice (Piaskowice)</t>
  </si>
  <si>
    <t>Nowa Bystrzyca</t>
  </si>
  <si>
    <t>Nowa Łomnica</t>
  </si>
  <si>
    <t>Nowy Waliszów</t>
  </si>
  <si>
    <t>Pławnica</t>
  </si>
  <si>
    <t>Ponikwa</t>
  </si>
  <si>
    <t>Poręba (Poniatów, Rudawa)</t>
  </si>
  <si>
    <t>Spalona</t>
  </si>
  <si>
    <t>Stara Bystrzyca</t>
  </si>
  <si>
    <t>Stara Łomnica (Kolonia Szychów</t>
  </si>
  <si>
    <t>Starkówek (Pokrzywno, Paszków)</t>
  </si>
  <si>
    <t>Stary Waliszów</t>
  </si>
  <si>
    <t>Szklarka (Szczawina)</t>
  </si>
  <si>
    <t>Topolice</t>
  </si>
  <si>
    <t>Wilkanów</t>
  </si>
  <si>
    <t>Wójtowice (Huta)</t>
  </si>
  <si>
    <t>Wyszki</t>
  </si>
  <si>
    <t>Zabłocie</t>
  </si>
  <si>
    <t>Zalesie</t>
  </si>
  <si>
    <t>900</t>
  </si>
  <si>
    <t>90095</t>
  </si>
  <si>
    <t>90004</t>
  </si>
  <si>
    <t>700</t>
  </si>
  <si>
    <t>70005</t>
  </si>
  <si>
    <t>6050</t>
  </si>
  <si>
    <t>4210</t>
  </si>
  <si>
    <t>754</t>
  </si>
  <si>
    <t>Utrzymanie czystości i porządku na terenie sołectwa</t>
  </si>
  <si>
    <t>Budowa oświetlenia-projekt</t>
  </si>
  <si>
    <t>90015</t>
  </si>
  <si>
    <t>Remont budynku po byłej remizie strażackiej /materiały + robocizna/</t>
  </si>
  <si>
    <t>921</t>
  </si>
  <si>
    <t>92109</t>
  </si>
  <si>
    <t>Utrzymanie porządku na wsi/zakupy paliwa,sprzętu/</t>
  </si>
  <si>
    <t>90003</t>
  </si>
  <si>
    <t xml:space="preserve"> Utrzymanie zieleni</t>
  </si>
  <si>
    <t xml:space="preserve"> Konserwacja wiat i urządzeń na placu rekreacyjnym,placu zabaw</t>
  </si>
  <si>
    <t>Budowa garażu gospodarczego</t>
  </si>
  <si>
    <t>Sprzątanie wiosenne i jesienne połączone z ogniskiem integracyjnym</t>
  </si>
  <si>
    <t>92105</t>
  </si>
  <si>
    <t>Budowa schodów do szkoły</t>
  </si>
  <si>
    <t>Utrzymanie czystości i porządku</t>
  </si>
  <si>
    <t>Zakup strojów ludowych</t>
  </si>
  <si>
    <t>Wyposażenie pomieszczeń w remizie strażackiej</t>
  </si>
  <si>
    <t>75412</t>
  </si>
  <si>
    <t>Środki do utrzymania czystości na terenie sołectwa</t>
  </si>
  <si>
    <t>Budowa WOK -dokumentacja</t>
  </si>
  <si>
    <t>Zakup projektora do Biblioteki</t>
  </si>
  <si>
    <t>92116</t>
  </si>
  <si>
    <t xml:space="preserve">Utrzymanie strony internetowej </t>
  </si>
  <si>
    <t>92195</t>
  </si>
  <si>
    <t xml:space="preserve"> Zakup materiałów na budowę świetlicy</t>
  </si>
  <si>
    <t>Utrzymanie czystości i porządku na wsi</t>
  </si>
  <si>
    <t>Utrzymanie  infrastruktury wiejskiej</t>
  </si>
  <si>
    <t xml:space="preserve"> Organizacja imprez sportowych, rekreacyjnych i integracyjnych</t>
  </si>
  <si>
    <t xml:space="preserve"> Modernizacja  placu wiejskiego</t>
  </si>
  <si>
    <t>Zakup paliwa do kosiarek i pilarek</t>
  </si>
  <si>
    <t xml:space="preserve"> Utrzymanie strony internetowej "Przystanek Marianówka"</t>
  </si>
  <si>
    <t>Zakup kosiarki wózkowej i spalinowej</t>
  </si>
  <si>
    <t>Zakup paliwa</t>
  </si>
  <si>
    <t>Zakup tablicy informacyjnej</t>
  </si>
  <si>
    <t>Organizacja imprez</t>
  </si>
  <si>
    <t>600</t>
  </si>
  <si>
    <t>60016</t>
  </si>
  <si>
    <t>Zakup rozdrabniarki</t>
  </si>
  <si>
    <t>926</t>
  </si>
  <si>
    <t>92601</t>
  </si>
  <si>
    <t>60017</t>
  </si>
  <si>
    <t>4270</t>
  </si>
  <si>
    <t>Zakup paliwa,części do kosiarki oraz materiałów do utrzymania porzadku i pielęgnacji zieleni</t>
  </si>
  <si>
    <t>Remont świetlicy wiejskiej</t>
  </si>
  <si>
    <t>Wyposażenie świetlicy wiejskiej</t>
  </si>
  <si>
    <t>Zakup słupków do siatkówki</t>
  </si>
  <si>
    <t>Doprowadzenie energii do wiaty</t>
  </si>
  <si>
    <t>4300</t>
  </si>
  <si>
    <t>Zakup paliwa i art.do konserwacji kosiarki</t>
  </si>
  <si>
    <t>Zakup garażu</t>
  </si>
  <si>
    <t>Organizacja Dnia Dziecka i Mikołajek</t>
  </si>
  <si>
    <t>Zakup wózka</t>
  </si>
  <si>
    <t>Naprawa witryny chłodniczej</t>
  </si>
  <si>
    <t>Siłownia zewnętrzna</t>
  </si>
  <si>
    <t>Remont drogi gminnej w Pławnicy od posesji 62 do pos.122</t>
  </si>
  <si>
    <t>Remont drogi gminnej</t>
  </si>
  <si>
    <t>Zakup paliwa do kosiarek</t>
  </si>
  <si>
    <t>Zakup gier</t>
  </si>
  <si>
    <t>Doposażenie placu zabaw dla dzieci</t>
  </si>
  <si>
    <t>Konserwacja drogi gminnej nr 68 w Spalonej</t>
  </si>
  <si>
    <t>92605</t>
  </si>
  <si>
    <t>Zakup artykułow do prac gospodarczych na terenie wsi</t>
  </si>
  <si>
    <t>Doposażenie i rozbudowa placu zabaw</t>
  </si>
  <si>
    <t>Promocja i integracja wsi</t>
  </si>
  <si>
    <t>Renowacja zabytkowego pomnika i wykonanie ogrodzenia</t>
  </si>
  <si>
    <t>92120</t>
  </si>
  <si>
    <t>Zakup paliwa do wykaszania rowów i poboczy dróg</t>
  </si>
  <si>
    <t>Organizacja imprez okolicznościowych dla mieszkańców</t>
  </si>
  <si>
    <t>Budowa toalet w WOK</t>
  </si>
  <si>
    <t>Budowa wiaty przy WDK - IV etap</t>
  </si>
  <si>
    <t>Remont i doposażenie świetlicy wiejskiej</t>
  </si>
  <si>
    <t>Zagospodarowanie terenu placu zabaw</t>
  </si>
  <si>
    <t>Zakup paliwa i części do kosiarki</t>
  </si>
  <si>
    <t>Zakup sadzonek kwiatów</t>
  </si>
  <si>
    <t>Budowa oświetlenia solarnego</t>
  </si>
  <si>
    <t>Dofinansowanie do remontu drogi gminnej</t>
  </si>
  <si>
    <t>Zakup i montaż wiaty przystankowej</t>
  </si>
  <si>
    <t>60095</t>
  </si>
  <si>
    <t>Zakup materiałów ekploatacyjnych dla sprzętu do utrzymania zieleni oraz paliwo</t>
  </si>
  <si>
    <t>Zakup krzewów ozdobnych</t>
  </si>
  <si>
    <t>Zakup materiałów do utrzymania czystości i porządku na wsi</t>
  </si>
  <si>
    <t>421</t>
  </si>
  <si>
    <t>Opłata za abonament RTV</t>
  </si>
  <si>
    <t>Zakup gaśnicy do świetlicy</t>
  </si>
  <si>
    <t>Wykonanie przepustu</t>
  </si>
  <si>
    <t>Zakup tłucznia na drogi transportu rolnego</t>
  </si>
  <si>
    <t>Zakup urządzeń do ćwiczeń</t>
  </si>
  <si>
    <t>Wywóz odpadów</t>
  </si>
  <si>
    <t>Zakup materiałów do kosiarki spalinowej</t>
  </si>
  <si>
    <t>Doposażenie świetlicy</t>
  </si>
  <si>
    <t>Ogrodzenie cmentarza- zakup materiałów</t>
  </si>
  <si>
    <t>71035</t>
  </si>
  <si>
    <t>Piotrowice</t>
  </si>
  <si>
    <t>Zakup materiałów na remont wiaty</t>
  </si>
  <si>
    <t>Zakup paliwa i materiałów do utrzymania czystości i porządku na wsi</t>
  </si>
  <si>
    <t>Ogrodzenie działki</t>
  </si>
  <si>
    <t>2480</t>
  </si>
  <si>
    <t xml:space="preserve">Środki przyznane sołectwu w 2016 r. </t>
  </si>
  <si>
    <t>Wydatki w ramach funduszu</t>
  </si>
  <si>
    <t>Plan  31.12.2016</t>
  </si>
  <si>
    <t>Wykonanie 31.12.2016</t>
  </si>
  <si>
    <t>4530</t>
  </si>
  <si>
    <t>Razem:</t>
  </si>
  <si>
    <t>Dofinansowanie festynu Noc Świętojańska</t>
  </si>
  <si>
    <t>6060</t>
  </si>
  <si>
    <t>Zakup motopompy dla OSP Idzików</t>
  </si>
  <si>
    <t>Udrożnienie drogi nr 112</t>
  </si>
  <si>
    <t>4260</t>
  </si>
  <si>
    <t>Zakup garażu do celów gospodarczych</t>
  </si>
  <si>
    <t xml:space="preserve">Zakup noży do cięcia </t>
  </si>
  <si>
    <t>Zakup paliwa i części do kosiarki,art.do prac gospodarczych</t>
  </si>
  <si>
    <t>Zakup materiałów na dach wiaty</t>
  </si>
  <si>
    <t>Organizacja turnieju piłki nożnej- zakup strojów sportowych</t>
  </si>
  <si>
    <t>Wieniec dożynkowy</t>
  </si>
  <si>
    <t xml:space="preserve">Zakup strojów sportowych </t>
  </si>
  <si>
    <t>60078</t>
  </si>
  <si>
    <t>Zakup elementów namiotu</t>
  </si>
  <si>
    <t>Organizacja 70 lecia OSP i Dni Wilkanowa</t>
  </si>
  <si>
    <t>Zakup sprzętu sportowego</t>
  </si>
  <si>
    <t>Malowanie świetlicy</t>
  </si>
  <si>
    <t>Ułożenie kostki brukowej przy świetlicy</t>
  </si>
  <si>
    <t>OGÓŁEM:</t>
  </si>
  <si>
    <t>750</t>
  </si>
  <si>
    <t>75075</t>
  </si>
  <si>
    <t>2820</t>
  </si>
  <si>
    <t>Dofinansowanie do wydania książki 700 lecie St.Łomnicy</t>
  </si>
  <si>
    <t>Wyposażenie do szatni</t>
  </si>
  <si>
    <t>Zagospodarowanie działki nr 84</t>
  </si>
  <si>
    <t xml:space="preserve"> Utrzymanie Sołtysówki i świetlicy /materiały biurowe,środki czystości/</t>
  </si>
  <si>
    <t>Organizacja imprezy "Sanie rogate"</t>
  </si>
  <si>
    <t>Wywóz kontenera na śmieci</t>
  </si>
  <si>
    <t>Zakup paliwa do kosiarki</t>
  </si>
  <si>
    <t>Zakup paliwa,żyłki, oleju i części  do kosiarki</t>
  </si>
  <si>
    <t>Utrzymanie zieleni</t>
  </si>
  <si>
    <t>Zakup paliwa do koszenia</t>
  </si>
  <si>
    <t>Doposażenie OSP w sprzęt ratowniczy</t>
  </si>
  <si>
    <t>Zakup materiałów eksploatacyjnych dla sprzętu do utrzymania zieleni oraz paliwo</t>
  </si>
  <si>
    <t>Opłata za wywóz kontenera na odpady</t>
  </si>
  <si>
    <t>Wykonanie grilla przy wiacie</t>
  </si>
  <si>
    <t>Zakup sprzętu do Szkoły Podstawowej/regały/</t>
  </si>
  <si>
    <t>Zakup paliwa i artykułów do utrzymania czystości i porządku na wsi</t>
  </si>
  <si>
    <t>Dofinansowanie do budowy węzła sanitarnego w świetlicy wiejskiej</t>
  </si>
  <si>
    <t xml:space="preserve">Remont remizy OSP </t>
  </si>
  <si>
    <t xml:space="preserve">Wywóz śmieci z terenów wiejskich </t>
  </si>
  <si>
    <t xml:space="preserve">Zagospodarowanie terenuu rekreacyjnego </t>
  </si>
  <si>
    <t xml:space="preserve">Remont i wymiana balustrad przed mostem oraz ogrodzenia i balustrad koło budynku dawnej szkoły </t>
  </si>
  <si>
    <t>Dofinansowanie festynu Wołowina Sudecka</t>
  </si>
  <si>
    <t>Wykonanie oświetlenia ulicznego- dokumentacja projektowo-kosztorysowa, aktualizacja mapy</t>
  </si>
  <si>
    <t>Budowa oświetlenia ulicznego- dokumentacja projektowo-kosztorysowa, aktualizacja mapy</t>
  </si>
  <si>
    <t>Zakup wiaty przystankowej</t>
  </si>
  <si>
    <t xml:space="preserve">Zakup artykułów do utrzymania czystości i porządku </t>
  </si>
  <si>
    <t>Wiata -mapa do celów projektowych</t>
  </si>
  <si>
    <t>Budowa oświetlenia ulicznego- dz.540 1 lampa,oraz dokumentacja na budowę oświetlenia bud.22A za budynek 48- 9 pkt.</t>
  </si>
  <si>
    <t>Załącznik nr 7  do sprawozdania  z wykonania budzetu za 2016 r.</t>
  </si>
  <si>
    <t>FUNDUSZ SOŁECKI ZA 2016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</si>
</sst>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  <xf numFmtId="0" fontId="1" fillId="20" borderId="0" xfId="0" applyFont="1" applyFill="1" applyBorder="1" applyAlignment="1">
      <alignment wrapText="1"/>
    </xf>
    <xf numFmtId="0" fontId="0" fillId="20" borderId="0" xfId="0" applyFill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/>
    </xf>
    <xf numFmtId="0" fontId="0" fillId="20" borderId="11" xfId="0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wrapText="1"/>
    </xf>
    <xf numFmtId="0" fontId="0" fillId="20" borderId="11" xfId="0" applyFill="1" applyBorder="1" applyAlignment="1">
      <alignment horizontal="center" vertical="top" wrapText="1"/>
    </xf>
    <xf numFmtId="3" fontId="2" fillId="20" borderId="11" xfId="0" applyNumberFormat="1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vertical="top" wrapText="1"/>
    </xf>
    <xf numFmtId="0" fontId="0" fillId="20" borderId="11" xfId="0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2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11" xfId="0" applyNumberFormat="1" applyFont="1" applyBorder="1" applyAlignment="1">
      <alignment wrapText="1"/>
    </xf>
    <xf numFmtId="3" fontId="2" fillId="2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wrapText="1"/>
    </xf>
    <xf numFmtId="3" fontId="2" fillId="20" borderId="11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3" fontId="0" fillId="20" borderId="11" xfId="0" applyNumberForma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20" borderId="23" xfId="0" applyFont="1" applyFill="1" applyBorder="1" applyAlignment="1">
      <alignment horizontal="center" vertical="center" wrapText="1"/>
    </xf>
    <xf numFmtId="3" fontId="2" fillId="20" borderId="22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3" fontId="2" fillId="20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/>
    </xf>
    <xf numFmtId="0" fontId="0" fillId="20" borderId="23" xfId="0" applyFill="1" applyBorder="1" applyAlignment="1">
      <alignment horizontal="center" vertical="center" wrapText="1"/>
    </xf>
    <xf numFmtId="3" fontId="0" fillId="20" borderId="22" xfId="0" applyNumberFormat="1" applyFill="1" applyBorder="1" applyAlignment="1">
      <alignment/>
    </xf>
    <xf numFmtId="3" fontId="2" fillId="20" borderId="22" xfId="0" applyNumberFormat="1" applyFont="1" applyFill="1" applyBorder="1" applyAlignment="1">
      <alignment horizontal="right" wrapText="1"/>
    </xf>
    <xf numFmtId="3" fontId="2" fillId="0" borderId="22" xfId="0" applyNumberFormat="1" applyFont="1" applyFill="1" applyBorder="1" applyAlignment="1">
      <alignment horizontal="right"/>
    </xf>
    <xf numFmtId="0" fontId="2" fillId="20" borderId="23" xfId="0" applyFont="1" applyFill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0" fontId="2" fillId="20" borderId="28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top" wrapText="1"/>
    </xf>
    <xf numFmtId="49" fontId="2" fillId="20" borderId="29" xfId="0" applyNumberFormat="1" applyFont="1" applyFill="1" applyBorder="1" applyAlignment="1">
      <alignment horizontal="center" wrapText="1"/>
    </xf>
    <xf numFmtId="3" fontId="2" fillId="20" borderId="29" xfId="0" applyNumberFormat="1" applyFont="1" applyFill="1" applyBorder="1" applyAlignment="1">
      <alignment horizontal="center" vertical="center" wrapText="1"/>
    </xf>
    <xf numFmtId="0" fontId="0" fillId="20" borderId="29" xfId="0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3" fontId="2" fillId="20" borderId="29" xfId="0" applyNumberFormat="1" applyFont="1" applyFill="1" applyBorder="1" applyAlignment="1">
      <alignment horizontal="right" wrapText="1"/>
    </xf>
    <xf numFmtId="3" fontId="2" fillId="20" borderId="3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" fontId="2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zoomScaleSheetLayoutView="100" zoomScalePageLayoutView="0" workbookViewId="0" topLeftCell="A1">
      <selection activeCell="G219" sqref="G219"/>
    </sheetView>
  </sheetViews>
  <sheetFormatPr defaultColWidth="9.140625" defaultRowHeight="12.75"/>
  <cols>
    <col min="1" max="1" width="3.7109375" style="10" customWidth="1"/>
    <col min="2" max="2" width="12.7109375" style="42" customWidth="1"/>
    <col min="3" max="3" width="7.421875" style="3" customWidth="1"/>
    <col min="4" max="4" width="9.28125" style="3" customWidth="1"/>
    <col min="5" max="5" width="6.8515625" style="3" customWidth="1"/>
    <col min="6" max="6" width="9.57421875" style="49" customWidth="1"/>
    <col min="7" max="7" width="55.8515625" style="3" customWidth="1"/>
    <col min="8" max="8" width="12.140625" style="5" customWidth="1"/>
    <col min="9" max="9" width="12.421875" style="5" customWidth="1"/>
    <col min="10" max="10" width="12.140625" style="4" customWidth="1"/>
  </cols>
  <sheetData>
    <row r="1" spans="1:11" ht="25.5" customHeight="1">
      <c r="A1" s="8"/>
      <c r="B1" s="37"/>
      <c r="C1" s="1"/>
      <c r="D1" s="1"/>
      <c r="E1" s="2"/>
      <c r="F1" s="2"/>
      <c r="G1" s="2"/>
      <c r="H1" s="2"/>
      <c r="I1" s="128" t="s">
        <v>196</v>
      </c>
      <c r="J1" s="128"/>
      <c r="K1" s="2"/>
    </row>
    <row r="2" spans="1:11" ht="20.25" customHeight="1" thickBot="1">
      <c r="A2" s="8"/>
      <c r="B2" s="37"/>
      <c r="C2" s="1"/>
      <c r="D2" s="1"/>
      <c r="E2" s="67" t="s">
        <v>197</v>
      </c>
      <c r="F2" s="68"/>
      <c r="G2" s="68"/>
      <c r="H2" s="68"/>
      <c r="I2" s="68"/>
      <c r="K2" s="2"/>
    </row>
    <row r="3" spans="1:11" ht="49.5" customHeight="1" thickBot="1">
      <c r="A3" s="77" t="s">
        <v>0</v>
      </c>
      <c r="B3" s="78" t="s">
        <v>1</v>
      </c>
      <c r="C3" s="79" t="s">
        <v>3</v>
      </c>
      <c r="D3" s="80" t="s">
        <v>4</v>
      </c>
      <c r="E3" s="79" t="s">
        <v>5</v>
      </c>
      <c r="F3" s="80" t="s">
        <v>140</v>
      </c>
      <c r="G3" s="79" t="s">
        <v>2</v>
      </c>
      <c r="H3" s="79" t="s">
        <v>141</v>
      </c>
      <c r="I3" s="79" t="s">
        <v>142</v>
      </c>
      <c r="J3" s="81" t="s">
        <v>143</v>
      </c>
      <c r="K3" s="6"/>
    </row>
    <row r="4" spans="1:15" ht="16.5" customHeight="1">
      <c r="A4" s="95">
        <v>1</v>
      </c>
      <c r="B4" s="72" t="s">
        <v>6</v>
      </c>
      <c r="C4" s="61">
        <v>900</v>
      </c>
      <c r="D4" s="61">
        <v>90003</v>
      </c>
      <c r="E4" s="61">
        <v>4210</v>
      </c>
      <c r="F4" s="123">
        <v>16465</v>
      </c>
      <c r="G4" s="76" t="s">
        <v>43</v>
      </c>
      <c r="H4" s="64">
        <v>1000</v>
      </c>
      <c r="I4" s="64">
        <v>1000</v>
      </c>
      <c r="J4" s="83">
        <v>995.38</v>
      </c>
      <c r="K4" s="6"/>
      <c r="O4" s="11"/>
    </row>
    <row r="5" spans="1:15" ht="16.5" customHeight="1">
      <c r="A5" s="95"/>
      <c r="B5" s="144"/>
      <c r="C5" s="18" t="s">
        <v>35</v>
      </c>
      <c r="D5" s="18" t="s">
        <v>37</v>
      </c>
      <c r="E5" s="18" t="s">
        <v>41</v>
      </c>
      <c r="F5" s="150"/>
      <c r="G5" s="149" t="s">
        <v>43</v>
      </c>
      <c r="H5" s="131">
        <v>2000</v>
      </c>
      <c r="I5" s="54">
        <v>1765</v>
      </c>
      <c r="J5" s="84">
        <v>1643.65</v>
      </c>
      <c r="K5" s="6"/>
      <c r="O5" s="11"/>
    </row>
    <row r="6" spans="1:13" ht="16.5" customHeight="1">
      <c r="A6" s="95"/>
      <c r="B6" s="144"/>
      <c r="C6" s="18" t="s">
        <v>35</v>
      </c>
      <c r="D6" s="18" t="s">
        <v>36</v>
      </c>
      <c r="E6" s="18" t="s">
        <v>41</v>
      </c>
      <c r="F6" s="150"/>
      <c r="G6" s="71"/>
      <c r="H6" s="132"/>
      <c r="I6" s="54">
        <v>145</v>
      </c>
      <c r="J6" s="84">
        <v>145</v>
      </c>
      <c r="K6" s="6"/>
      <c r="M6" s="13"/>
    </row>
    <row r="7" spans="1:11" ht="16.5" customHeight="1">
      <c r="A7" s="95"/>
      <c r="B7" s="144"/>
      <c r="C7" s="18" t="s">
        <v>35</v>
      </c>
      <c r="D7" s="18" t="s">
        <v>36</v>
      </c>
      <c r="E7" s="18" t="s">
        <v>84</v>
      </c>
      <c r="F7" s="150"/>
      <c r="G7" s="71"/>
      <c r="H7" s="132"/>
      <c r="I7" s="54">
        <v>90</v>
      </c>
      <c r="J7" s="84">
        <v>90</v>
      </c>
      <c r="K7" s="6"/>
    </row>
    <row r="8" spans="1:11" ht="18.75" customHeight="1">
      <c r="A8" s="95"/>
      <c r="B8" s="144"/>
      <c r="C8" s="18" t="s">
        <v>35</v>
      </c>
      <c r="D8" s="18" t="s">
        <v>45</v>
      </c>
      <c r="E8" s="18" t="s">
        <v>40</v>
      </c>
      <c r="F8" s="150"/>
      <c r="G8" s="60" t="s">
        <v>44</v>
      </c>
      <c r="H8" s="54">
        <v>1500</v>
      </c>
      <c r="I8" s="54">
        <v>1500</v>
      </c>
      <c r="J8" s="84">
        <v>1476</v>
      </c>
      <c r="K8" s="6"/>
    </row>
    <row r="9" spans="1:17" ht="18.75" customHeight="1">
      <c r="A9" s="95"/>
      <c r="B9" s="144"/>
      <c r="C9" s="18" t="s">
        <v>35</v>
      </c>
      <c r="D9" s="18" t="s">
        <v>36</v>
      </c>
      <c r="E9" s="18" t="s">
        <v>90</v>
      </c>
      <c r="F9" s="150"/>
      <c r="G9" s="60" t="s">
        <v>43</v>
      </c>
      <c r="H9" s="54">
        <v>500</v>
      </c>
      <c r="I9" s="54">
        <v>500</v>
      </c>
      <c r="J9" s="84">
        <v>130</v>
      </c>
      <c r="K9" s="6"/>
      <c r="Q9" s="22"/>
    </row>
    <row r="10" spans="1:11" ht="16.5" customHeight="1">
      <c r="A10" s="96"/>
      <c r="B10" s="144"/>
      <c r="C10" s="18" t="s">
        <v>47</v>
      </c>
      <c r="D10" s="18" t="s">
        <v>48</v>
      </c>
      <c r="E10" s="18" t="s">
        <v>41</v>
      </c>
      <c r="F10" s="150"/>
      <c r="G10" s="149" t="s">
        <v>46</v>
      </c>
      <c r="H10" s="131">
        <v>11465</v>
      </c>
      <c r="I10" s="54">
        <v>3762</v>
      </c>
      <c r="J10" s="84">
        <v>3761.05</v>
      </c>
      <c r="K10" s="6"/>
    </row>
    <row r="11" spans="1:11" ht="16.5" customHeight="1">
      <c r="A11" s="96"/>
      <c r="B11" s="73"/>
      <c r="C11" s="18" t="s">
        <v>47</v>
      </c>
      <c r="D11" s="18" t="s">
        <v>48</v>
      </c>
      <c r="E11" s="18" t="s">
        <v>84</v>
      </c>
      <c r="F11" s="94"/>
      <c r="G11" s="71"/>
      <c r="H11" s="132"/>
      <c r="I11" s="54">
        <v>7670</v>
      </c>
      <c r="J11" s="84">
        <v>7670</v>
      </c>
      <c r="K11" s="6"/>
    </row>
    <row r="12" spans="1:11" ht="16.5" customHeight="1">
      <c r="A12" s="66"/>
      <c r="B12" s="43"/>
      <c r="C12" s="18" t="s">
        <v>47</v>
      </c>
      <c r="D12" s="18" t="s">
        <v>48</v>
      </c>
      <c r="E12" s="18" t="s">
        <v>144</v>
      </c>
      <c r="F12" s="33"/>
      <c r="G12" s="71"/>
      <c r="H12" s="131"/>
      <c r="I12" s="54">
        <v>33</v>
      </c>
      <c r="J12" s="84">
        <v>32.44</v>
      </c>
      <c r="K12" s="6"/>
    </row>
    <row r="13" spans="1:11" ht="16.5" customHeight="1">
      <c r="A13" s="85"/>
      <c r="B13" s="23"/>
      <c r="C13" s="24"/>
      <c r="D13" s="24"/>
      <c r="E13" s="24"/>
      <c r="F13" s="23"/>
      <c r="G13" s="25" t="s">
        <v>145</v>
      </c>
      <c r="H13" s="55">
        <f>SUM(H4:H12)</f>
        <v>16465</v>
      </c>
      <c r="I13" s="55">
        <f>SUM(I4:I12)</f>
        <v>16465</v>
      </c>
      <c r="J13" s="86">
        <f>SUM(J4:J12)</f>
        <v>15943.520000000002</v>
      </c>
      <c r="K13" s="6"/>
    </row>
    <row r="14" spans="1:11" ht="16.5" customHeight="1">
      <c r="A14" s="152">
        <v>2</v>
      </c>
      <c r="B14" s="144" t="s">
        <v>7</v>
      </c>
      <c r="C14" s="18" t="s">
        <v>35</v>
      </c>
      <c r="D14" s="18" t="s">
        <v>50</v>
      </c>
      <c r="E14" s="18" t="s">
        <v>41</v>
      </c>
      <c r="F14" s="150">
        <v>21701</v>
      </c>
      <c r="G14" s="129" t="s">
        <v>49</v>
      </c>
      <c r="H14" s="131">
        <v>2000</v>
      </c>
      <c r="I14" s="54">
        <v>1872</v>
      </c>
      <c r="J14" s="84">
        <v>1872</v>
      </c>
      <c r="K14" s="6"/>
    </row>
    <row r="15" spans="1:11" ht="16.5" customHeight="1">
      <c r="A15" s="152"/>
      <c r="B15" s="144"/>
      <c r="C15" s="18" t="s">
        <v>35</v>
      </c>
      <c r="D15" s="18" t="s">
        <v>50</v>
      </c>
      <c r="E15" s="18" t="s">
        <v>90</v>
      </c>
      <c r="F15" s="150"/>
      <c r="G15" s="129"/>
      <c r="H15" s="132"/>
      <c r="I15" s="54">
        <v>128</v>
      </c>
      <c r="J15" s="84">
        <v>128</v>
      </c>
      <c r="K15" s="6"/>
    </row>
    <row r="16" spans="1:11" ht="16.5" customHeight="1">
      <c r="A16" s="152"/>
      <c r="B16" s="144"/>
      <c r="C16" s="18" t="s">
        <v>35</v>
      </c>
      <c r="D16" s="18" t="s">
        <v>37</v>
      </c>
      <c r="E16" s="18" t="s">
        <v>41</v>
      </c>
      <c r="F16" s="150"/>
      <c r="G16" s="15" t="s">
        <v>51</v>
      </c>
      <c r="H16" s="54">
        <v>1201</v>
      </c>
      <c r="I16" s="54">
        <v>1201</v>
      </c>
      <c r="J16" s="84">
        <v>1201</v>
      </c>
      <c r="K16" s="6"/>
    </row>
    <row r="17" spans="1:11" ht="16.5" customHeight="1">
      <c r="A17" s="152"/>
      <c r="B17" s="144"/>
      <c r="C17" s="14">
        <v>900</v>
      </c>
      <c r="D17" s="18" t="s">
        <v>36</v>
      </c>
      <c r="E17" s="18" t="s">
        <v>41</v>
      </c>
      <c r="F17" s="150"/>
      <c r="G17" s="146" t="s">
        <v>52</v>
      </c>
      <c r="H17" s="131">
        <v>1000</v>
      </c>
      <c r="I17" s="54">
        <v>950</v>
      </c>
      <c r="J17" s="84">
        <v>950</v>
      </c>
      <c r="K17" s="6"/>
    </row>
    <row r="18" spans="1:11" ht="16.5" customHeight="1">
      <c r="A18" s="152"/>
      <c r="B18" s="144"/>
      <c r="C18" s="14">
        <v>900</v>
      </c>
      <c r="D18" s="18" t="s">
        <v>36</v>
      </c>
      <c r="E18" s="18" t="s">
        <v>90</v>
      </c>
      <c r="F18" s="150"/>
      <c r="G18" s="147"/>
      <c r="H18" s="131"/>
      <c r="I18" s="54">
        <v>50</v>
      </c>
      <c r="J18" s="84">
        <v>50</v>
      </c>
      <c r="K18" s="6"/>
    </row>
    <row r="19" spans="1:11" ht="16.5" customHeight="1">
      <c r="A19" s="152"/>
      <c r="B19" s="144"/>
      <c r="C19" s="14">
        <v>900</v>
      </c>
      <c r="D19" s="18" t="s">
        <v>36</v>
      </c>
      <c r="E19" s="18" t="s">
        <v>40</v>
      </c>
      <c r="F19" s="150"/>
      <c r="G19" s="60" t="s">
        <v>53</v>
      </c>
      <c r="H19" s="54">
        <v>15000</v>
      </c>
      <c r="I19" s="54">
        <v>15000</v>
      </c>
      <c r="J19" s="84">
        <v>15000</v>
      </c>
      <c r="K19" s="6"/>
    </row>
    <row r="20" spans="1:11" ht="16.5" customHeight="1">
      <c r="A20" s="152"/>
      <c r="B20" s="144"/>
      <c r="C20" s="14">
        <v>921</v>
      </c>
      <c r="D20" s="18" t="s">
        <v>55</v>
      </c>
      <c r="E20" s="18" t="s">
        <v>41</v>
      </c>
      <c r="F20" s="150"/>
      <c r="G20" s="149" t="s">
        <v>146</v>
      </c>
      <c r="H20" s="131">
        <v>500</v>
      </c>
      <c r="I20" s="54">
        <v>46</v>
      </c>
      <c r="J20" s="84">
        <v>44.94</v>
      </c>
      <c r="K20" s="6"/>
    </row>
    <row r="21" spans="1:11" ht="16.5" customHeight="1">
      <c r="A21" s="152"/>
      <c r="B21" s="144"/>
      <c r="C21" s="14">
        <v>921</v>
      </c>
      <c r="D21" s="18" t="s">
        <v>55</v>
      </c>
      <c r="E21" s="18" t="s">
        <v>90</v>
      </c>
      <c r="F21" s="150"/>
      <c r="G21" s="149"/>
      <c r="H21" s="131"/>
      <c r="I21" s="54">
        <v>454</v>
      </c>
      <c r="J21" s="84">
        <v>453.69</v>
      </c>
      <c r="K21" s="6"/>
    </row>
    <row r="22" spans="1:11" ht="16.5" customHeight="1">
      <c r="A22" s="152"/>
      <c r="B22" s="144"/>
      <c r="C22" s="14">
        <v>921</v>
      </c>
      <c r="D22" s="18" t="s">
        <v>55</v>
      </c>
      <c r="E22" s="18" t="s">
        <v>90</v>
      </c>
      <c r="F22" s="150"/>
      <c r="G22" s="60" t="s">
        <v>93</v>
      </c>
      <c r="H22" s="54">
        <v>500</v>
      </c>
      <c r="I22" s="54">
        <v>500</v>
      </c>
      <c r="J22" s="84">
        <v>500</v>
      </c>
      <c r="K22" s="6"/>
    </row>
    <row r="23" spans="1:11" ht="34.5" customHeight="1">
      <c r="A23" s="152"/>
      <c r="B23" s="144"/>
      <c r="C23" s="14">
        <v>921</v>
      </c>
      <c r="D23" s="18" t="s">
        <v>55</v>
      </c>
      <c r="E23" s="18" t="s">
        <v>41</v>
      </c>
      <c r="F23" s="150"/>
      <c r="G23" s="60" t="s">
        <v>54</v>
      </c>
      <c r="H23" s="54">
        <v>500</v>
      </c>
      <c r="I23" s="54">
        <v>500</v>
      </c>
      <c r="J23" s="84">
        <v>499.98</v>
      </c>
      <c r="K23" s="6"/>
    </row>
    <row r="24" spans="1:11" ht="16.5" customHeight="1">
      <c r="A24" s="154"/>
      <c r="B24" s="89"/>
      <c r="C24" s="18" t="s">
        <v>47</v>
      </c>
      <c r="D24" s="18" t="s">
        <v>48</v>
      </c>
      <c r="E24" s="18" t="s">
        <v>41</v>
      </c>
      <c r="F24" s="155"/>
      <c r="G24" s="146" t="s">
        <v>171</v>
      </c>
      <c r="H24" s="131">
        <v>1000</v>
      </c>
      <c r="I24" s="54">
        <v>785</v>
      </c>
      <c r="J24" s="84">
        <v>785</v>
      </c>
      <c r="K24" s="6"/>
    </row>
    <row r="25" spans="1:11" ht="16.5" customHeight="1">
      <c r="A25" s="98"/>
      <c r="B25" s="40"/>
      <c r="C25" s="18" t="s">
        <v>47</v>
      </c>
      <c r="D25" s="18" t="s">
        <v>48</v>
      </c>
      <c r="E25" s="18" t="s">
        <v>90</v>
      </c>
      <c r="F25" s="39"/>
      <c r="G25" s="148"/>
      <c r="H25" s="132"/>
      <c r="I25" s="54">
        <v>215</v>
      </c>
      <c r="J25" s="84">
        <v>215</v>
      </c>
      <c r="K25" s="6"/>
    </row>
    <row r="26" spans="1:11" ht="16.5" customHeight="1">
      <c r="A26" s="85"/>
      <c r="B26" s="27"/>
      <c r="C26" s="24"/>
      <c r="D26" s="24"/>
      <c r="E26" s="24"/>
      <c r="F26" s="45"/>
      <c r="G26" s="25" t="s">
        <v>145</v>
      </c>
      <c r="H26" s="57">
        <f>SUM(H14:H25)</f>
        <v>21701</v>
      </c>
      <c r="I26" s="55">
        <f>SUM(I14:I25)</f>
        <v>21701</v>
      </c>
      <c r="J26" s="86">
        <f>SUM(J14:J25)</f>
        <v>21699.609999999997</v>
      </c>
      <c r="K26" s="6"/>
    </row>
    <row r="27" spans="1:11" ht="16.5" customHeight="1">
      <c r="A27" s="152">
        <v>3</v>
      </c>
      <c r="B27" s="144" t="s">
        <v>8</v>
      </c>
      <c r="C27" s="18" t="s">
        <v>38</v>
      </c>
      <c r="D27" s="18" t="s">
        <v>39</v>
      </c>
      <c r="E27" s="18" t="s">
        <v>40</v>
      </c>
      <c r="F27" s="150">
        <v>29090</v>
      </c>
      <c r="G27" s="129" t="s">
        <v>56</v>
      </c>
      <c r="H27" s="131">
        <v>18000</v>
      </c>
      <c r="I27" s="54">
        <v>17694</v>
      </c>
      <c r="J27" s="84">
        <v>15048.07</v>
      </c>
      <c r="K27" s="6"/>
    </row>
    <row r="28" spans="1:11" ht="16.5" customHeight="1">
      <c r="A28" s="152"/>
      <c r="B28" s="144"/>
      <c r="C28" s="18" t="s">
        <v>38</v>
      </c>
      <c r="D28" s="18" t="s">
        <v>39</v>
      </c>
      <c r="E28" s="18" t="s">
        <v>144</v>
      </c>
      <c r="F28" s="150"/>
      <c r="G28" s="129"/>
      <c r="H28" s="131"/>
      <c r="I28" s="54">
        <v>306</v>
      </c>
      <c r="J28" s="84">
        <v>0</v>
      </c>
      <c r="K28" s="6"/>
    </row>
    <row r="29" spans="1:11" ht="16.5" customHeight="1">
      <c r="A29" s="152"/>
      <c r="B29" s="144"/>
      <c r="C29" s="18" t="s">
        <v>35</v>
      </c>
      <c r="D29" s="18" t="s">
        <v>50</v>
      </c>
      <c r="E29" s="18" t="s">
        <v>41</v>
      </c>
      <c r="F29" s="150"/>
      <c r="G29" s="129" t="s">
        <v>57</v>
      </c>
      <c r="H29" s="131">
        <v>4820</v>
      </c>
      <c r="I29" s="54">
        <v>4149</v>
      </c>
      <c r="J29" s="84">
        <v>4148.99</v>
      </c>
      <c r="K29" s="6"/>
    </row>
    <row r="30" spans="1:11" ht="16.5" customHeight="1">
      <c r="A30" s="152"/>
      <c r="B30" s="144"/>
      <c r="C30" s="18" t="s">
        <v>35</v>
      </c>
      <c r="D30" s="18" t="s">
        <v>50</v>
      </c>
      <c r="E30" s="18" t="s">
        <v>90</v>
      </c>
      <c r="F30" s="150"/>
      <c r="G30" s="130"/>
      <c r="H30" s="132"/>
      <c r="I30" s="54">
        <v>671</v>
      </c>
      <c r="J30" s="84">
        <v>660</v>
      </c>
      <c r="K30" s="6"/>
    </row>
    <row r="31" spans="1:11" ht="20.25" customHeight="1">
      <c r="A31" s="154"/>
      <c r="B31" s="89"/>
      <c r="C31" s="18" t="s">
        <v>47</v>
      </c>
      <c r="D31" s="18" t="s">
        <v>55</v>
      </c>
      <c r="E31" s="18" t="s">
        <v>41</v>
      </c>
      <c r="F31" s="155"/>
      <c r="G31" s="129" t="s">
        <v>58</v>
      </c>
      <c r="H31" s="131">
        <v>6270</v>
      </c>
      <c r="I31" s="54">
        <v>6216</v>
      </c>
      <c r="J31" s="84">
        <v>6175.96</v>
      </c>
      <c r="K31" s="6"/>
    </row>
    <row r="32" spans="1:11" ht="16.5" customHeight="1">
      <c r="A32" s="98"/>
      <c r="B32" s="40"/>
      <c r="C32" s="18" t="s">
        <v>47</v>
      </c>
      <c r="D32" s="18" t="s">
        <v>55</v>
      </c>
      <c r="E32" s="18" t="s">
        <v>90</v>
      </c>
      <c r="F32" s="39"/>
      <c r="G32" s="130"/>
      <c r="H32" s="132"/>
      <c r="I32" s="54">
        <v>54</v>
      </c>
      <c r="J32" s="84">
        <v>53.52</v>
      </c>
      <c r="K32" s="6"/>
    </row>
    <row r="33" spans="1:11" ht="16.5" customHeight="1">
      <c r="A33" s="85"/>
      <c r="B33" s="27"/>
      <c r="C33" s="24"/>
      <c r="D33" s="24"/>
      <c r="E33" s="24"/>
      <c r="F33" s="45"/>
      <c r="G33" s="25" t="s">
        <v>145</v>
      </c>
      <c r="H33" s="57">
        <f>SUM(H27:H32)</f>
        <v>29090</v>
      </c>
      <c r="I33" s="55">
        <f>SUM(I27:I32)</f>
        <v>29090</v>
      </c>
      <c r="J33" s="86">
        <f>SUM(J27:J32)</f>
        <v>26086.539999999997</v>
      </c>
      <c r="K33" s="6"/>
    </row>
    <row r="34" spans="1:11" ht="16.5" customHeight="1">
      <c r="A34" s="152">
        <v>4</v>
      </c>
      <c r="B34" s="144" t="s">
        <v>9</v>
      </c>
      <c r="C34" s="18" t="s">
        <v>42</v>
      </c>
      <c r="D34" s="18" t="s">
        <v>60</v>
      </c>
      <c r="E34" s="18" t="s">
        <v>41</v>
      </c>
      <c r="F34" s="150">
        <v>22429</v>
      </c>
      <c r="G34" s="15" t="s">
        <v>59</v>
      </c>
      <c r="H34" s="54">
        <v>4000</v>
      </c>
      <c r="I34" s="54">
        <v>4000</v>
      </c>
      <c r="J34" s="84">
        <v>3701.1</v>
      </c>
      <c r="K34" s="6"/>
    </row>
    <row r="35" spans="1:11" ht="16.5" customHeight="1">
      <c r="A35" s="152"/>
      <c r="B35" s="144"/>
      <c r="C35" s="18" t="s">
        <v>42</v>
      </c>
      <c r="D35" s="18" t="s">
        <v>60</v>
      </c>
      <c r="E35" s="18" t="s">
        <v>147</v>
      </c>
      <c r="F35" s="150"/>
      <c r="G35" s="15" t="s">
        <v>148</v>
      </c>
      <c r="H35" s="54">
        <v>5000</v>
      </c>
      <c r="I35" s="54">
        <v>5000</v>
      </c>
      <c r="J35" s="84">
        <v>5000</v>
      </c>
      <c r="K35" s="6"/>
    </row>
    <row r="36" spans="1:11" ht="16.5" customHeight="1">
      <c r="A36" s="152"/>
      <c r="B36" s="144"/>
      <c r="C36" s="18" t="s">
        <v>35</v>
      </c>
      <c r="D36" s="18" t="s">
        <v>37</v>
      </c>
      <c r="E36" s="18" t="s">
        <v>41</v>
      </c>
      <c r="F36" s="150"/>
      <c r="G36" s="15" t="s">
        <v>61</v>
      </c>
      <c r="H36" s="54">
        <v>1229</v>
      </c>
      <c r="I36" s="50">
        <v>1229</v>
      </c>
      <c r="J36" s="99">
        <v>1222.98</v>
      </c>
      <c r="K36" s="6"/>
    </row>
    <row r="37" spans="1:11" ht="16.5" customHeight="1">
      <c r="A37" s="152"/>
      <c r="B37" s="144"/>
      <c r="C37" s="18" t="s">
        <v>47</v>
      </c>
      <c r="D37" s="18" t="s">
        <v>48</v>
      </c>
      <c r="E37" s="18" t="s">
        <v>40</v>
      </c>
      <c r="F37" s="150"/>
      <c r="G37" s="15" t="s">
        <v>62</v>
      </c>
      <c r="H37" s="54">
        <v>10000</v>
      </c>
      <c r="I37" s="50">
        <v>10000</v>
      </c>
      <c r="J37" s="99">
        <v>0</v>
      </c>
      <c r="K37" s="6"/>
    </row>
    <row r="38" spans="1:11" ht="16.5" customHeight="1">
      <c r="A38" s="152"/>
      <c r="B38" s="144"/>
      <c r="C38" s="18" t="s">
        <v>47</v>
      </c>
      <c r="D38" s="18" t="s">
        <v>64</v>
      </c>
      <c r="E38" s="18" t="s">
        <v>41</v>
      </c>
      <c r="F38" s="150"/>
      <c r="G38" s="15" t="s">
        <v>63</v>
      </c>
      <c r="H38" s="54">
        <v>2000</v>
      </c>
      <c r="I38" s="50">
        <v>2000</v>
      </c>
      <c r="J38" s="99">
        <v>1569</v>
      </c>
      <c r="K38" s="6"/>
    </row>
    <row r="39" spans="1:11" ht="16.5" customHeight="1">
      <c r="A39" s="152"/>
      <c r="B39" s="144"/>
      <c r="C39" s="18" t="s">
        <v>47</v>
      </c>
      <c r="D39" s="18" t="s">
        <v>66</v>
      </c>
      <c r="E39" s="18" t="s">
        <v>90</v>
      </c>
      <c r="F39" s="150"/>
      <c r="G39" s="15" t="s">
        <v>65</v>
      </c>
      <c r="H39" s="54">
        <v>200</v>
      </c>
      <c r="I39" s="50">
        <v>200</v>
      </c>
      <c r="J39" s="99">
        <v>144.51</v>
      </c>
      <c r="K39" s="6"/>
    </row>
    <row r="40" spans="1:11" ht="16.5" customHeight="1">
      <c r="A40" s="85"/>
      <c r="B40" s="27"/>
      <c r="C40" s="24"/>
      <c r="D40" s="24"/>
      <c r="E40" s="24"/>
      <c r="F40" s="45"/>
      <c r="G40" s="28" t="s">
        <v>145</v>
      </c>
      <c r="H40" s="55">
        <f>SUM(H34:H39)</f>
        <v>22429</v>
      </c>
      <c r="I40" s="51">
        <f>SUM(I34:I39)</f>
        <v>22429</v>
      </c>
      <c r="J40" s="100">
        <f>SUM(J34:J39)</f>
        <v>11637.59</v>
      </c>
      <c r="K40" s="6"/>
    </row>
    <row r="41" spans="1:11" ht="16.5" customHeight="1">
      <c r="A41" s="101"/>
      <c r="B41" s="34"/>
      <c r="C41" s="16" t="s">
        <v>78</v>
      </c>
      <c r="D41" s="16" t="s">
        <v>79</v>
      </c>
      <c r="E41" s="16" t="s">
        <v>84</v>
      </c>
      <c r="F41" s="46"/>
      <c r="G41" s="17" t="s">
        <v>149</v>
      </c>
      <c r="H41" s="56">
        <v>4637</v>
      </c>
      <c r="I41" s="52">
        <v>4637</v>
      </c>
      <c r="J41" s="102">
        <v>4637</v>
      </c>
      <c r="K41" s="6"/>
    </row>
    <row r="42" spans="1:11" ht="16.5" customHeight="1">
      <c r="A42" s="98">
        <v>5</v>
      </c>
      <c r="B42" s="38" t="s">
        <v>10</v>
      </c>
      <c r="C42" s="18" t="s">
        <v>47</v>
      </c>
      <c r="D42" s="18" t="s">
        <v>48</v>
      </c>
      <c r="E42" s="18" t="s">
        <v>40</v>
      </c>
      <c r="F42" s="44">
        <v>7825</v>
      </c>
      <c r="G42" s="60" t="s">
        <v>67</v>
      </c>
      <c r="H42" s="54">
        <v>3188</v>
      </c>
      <c r="I42" s="50">
        <v>3188</v>
      </c>
      <c r="J42" s="99">
        <v>3187.5</v>
      </c>
      <c r="K42" s="6"/>
    </row>
    <row r="43" spans="1:11" ht="16.5" customHeight="1">
      <c r="A43" s="85"/>
      <c r="B43" s="29"/>
      <c r="C43" s="24"/>
      <c r="D43" s="24"/>
      <c r="E43" s="24"/>
      <c r="F43" s="45"/>
      <c r="G43" s="28" t="s">
        <v>145</v>
      </c>
      <c r="H43" s="55">
        <f>SUM(H41:H42)</f>
        <v>7825</v>
      </c>
      <c r="I43" s="51">
        <f>SUM(I41:I42)</f>
        <v>7825</v>
      </c>
      <c r="J43" s="100">
        <f>SUM(J41:J42)</f>
        <v>7824.5</v>
      </c>
      <c r="K43" s="6"/>
    </row>
    <row r="44" spans="1:11" ht="16.5" customHeight="1">
      <c r="A44" s="152">
        <v>6</v>
      </c>
      <c r="B44" s="144" t="s">
        <v>11</v>
      </c>
      <c r="C44" s="16" t="s">
        <v>35</v>
      </c>
      <c r="D44" s="16" t="s">
        <v>37</v>
      </c>
      <c r="E44" s="16" t="s">
        <v>41</v>
      </c>
      <c r="F44" s="92">
        <f>H44+H46+H47+H48</f>
        <v>9396</v>
      </c>
      <c r="G44" s="138" t="s">
        <v>68</v>
      </c>
      <c r="H44" s="139">
        <v>1000</v>
      </c>
      <c r="I44" s="52">
        <v>938</v>
      </c>
      <c r="J44" s="102">
        <v>885.4</v>
      </c>
      <c r="K44" s="6"/>
    </row>
    <row r="45" spans="1:11" ht="16.5" customHeight="1">
      <c r="A45" s="152"/>
      <c r="B45" s="144"/>
      <c r="C45" s="16" t="s">
        <v>35</v>
      </c>
      <c r="D45" s="16" t="s">
        <v>37</v>
      </c>
      <c r="E45" s="16" t="s">
        <v>90</v>
      </c>
      <c r="F45" s="92"/>
      <c r="G45" s="138"/>
      <c r="H45" s="139"/>
      <c r="I45" s="52">
        <v>62</v>
      </c>
      <c r="J45" s="102">
        <v>61.5</v>
      </c>
      <c r="K45" s="6"/>
    </row>
    <row r="46" spans="1:11" ht="16.5" customHeight="1">
      <c r="A46" s="152"/>
      <c r="B46" s="144"/>
      <c r="C46" s="16" t="s">
        <v>35</v>
      </c>
      <c r="D46" s="16" t="s">
        <v>36</v>
      </c>
      <c r="E46" s="16" t="s">
        <v>41</v>
      </c>
      <c r="F46" s="92"/>
      <c r="G46" s="138" t="s">
        <v>69</v>
      </c>
      <c r="H46" s="139">
        <v>4196</v>
      </c>
      <c r="I46" s="52">
        <v>4039</v>
      </c>
      <c r="J46" s="102">
        <v>4038.71</v>
      </c>
      <c r="K46" s="6"/>
    </row>
    <row r="47" spans="1:11" ht="16.5" customHeight="1">
      <c r="A47" s="152"/>
      <c r="B47" s="144"/>
      <c r="C47" s="16" t="s">
        <v>35</v>
      </c>
      <c r="D47" s="16" t="s">
        <v>36</v>
      </c>
      <c r="E47" s="16" t="s">
        <v>90</v>
      </c>
      <c r="F47" s="92"/>
      <c r="G47" s="143"/>
      <c r="H47" s="142"/>
      <c r="I47" s="52">
        <v>157</v>
      </c>
      <c r="J47" s="102">
        <v>150</v>
      </c>
      <c r="K47" s="6"/>
    </row>
    <row r="48" spans="1:11" ht="16.5" customHeight="1">
      <c r="A48" s="154"/>
      <c r="B48" s="89"/>
      <c r="C48" s="16" t="s">
        <v>47</v>
      </c>
      <c r="D48" s="16" t="s">
        <v>55</v>
      </c>
      <c r="E48" s="16" t="s">
        <v>41</v>
      </c>
      <c r="F48" s="93"/>
      <c r="G48" s="140" t="s">
        <v>70</v>
      </c>
      <c r="H48" s="139">
        <v>4200</v>
      </c>
      <c r="I48" s="52">
        <v>1465</v>
      </c>
      <c r="J48" s="102">
        <v>1163.4</v>
      </c>
      <c r="K48" s="6"/>
    </row>
    <row r="49" spans="1:11" ht="16.5" customHeight="1">
      <c r="A49" s="98"/>
      <c r="B49" s="40"/>
      <c r="C49" s="16" t="s">
        <v>47</v>
      </c>
      <c r="D49" s="16" t="s">
        <v>55</v>
      </c>
      <c r="E49" s="16" t="s">
        <v>90</v>
      </c>
      <c r="F49" s="53"/>
      <c r="G49" s="141"/>
      <c r="H49" s="142"/>
      <c r="I49" s="52">
        <v>2735</v>
      </c>
      <c r="J49" s="102">
        <v>2734.73</v>
      </c>
      <c r="K49" s="6"/>
    </row>
    <row r="50" spans="1:11" ht="16.5" customHeight="1">
      <c r="A50" s="85"/>
      <c r="B50" s="27"/>
      <c r="C50" s="24"/>
      <c r="D50" s="24"/>
      <c r="E50" s="24"/>
      <c r="F50" s="45"/>
      <c r="G50" s="25" t="s">
        <v>145</v>
      </c>
      <c r="H50" s="55">
        <f>SUM(H44:H49)</f>
        <v>9396</v>
      </c>
      <c r="I50" s="51">
        <f>SUM(I44:I49)</f>
        <v>9396</v>
      </c>
      <c r="J50" s="100">
        <f>SUM(J44:J49)</f>
        <v>9033.74</v>
      </c>
      <c r="K50" s="6"/>
    </row>
    <row r="51" spans="1:11" ht="16.5" customHeight="1">
      <c r="A51" s="152">
        <v>7</v>
      </c>
      <c r="B51" s="144" t="s">
        <v>12</v>
      </c>
      <c r="C51" s="18" t="s">
        <v>35</v>
      </c>
      <c r="D51" s="18" t="s">
        <v>37</v>
      </c>
      <c r="E51" s="18" t="s">
        <v>41</v>
      </c>
      <c r="F51" s="150">
        <v>7651</v>
      </c>
      <c r="G51" s="129" t="s">
        <v>71</v>
      </c>
      <c r="H51" s="131">
        <v>3800</v>
      </c>
      <c r="I51" s="50">
        <v>478</v>
      </c>
      <c r="J51" s="99">
        <v>477.16</v>
      </c>
      <c r="K51" s="6"/>
    </row>
    <row r="52" spans="1:11" ht="16.5" customHeight="1">
      <c r="A52" s="152"/>
      <c r="B52" s="144"/>
      <c r="C52" s="18" t="s">
        <v>35</v>
      </c>
      <c r="D52" s="18" t="s">
        <v>37</v>
      </c>
      <c r="E52" s="18" t="s">
        <v>150</v>
      </c>
      <c r="F52" s="150"/>
      <c r="G52" s="130"/>
      <c r="H52" s="131"/>
      <c r="I52" s="50">
        <v>137</v>
      </c>
      <c r="J52" s="99">
        <v>136.58</v>
      </c>
      <c r="K52" s="6"/>
    </row>
    <row r="53" spans="1:11" ht="16.5" customHeight="1">
      <c r="A53" s="152"/>
      <c r="B53" s="144"/>
      <c r="C53" s="18" t="s">
        <v>35</v>
      </c>
      <c r="D53" s="18" t="s">
        <v>37</v>
      </c>
      <c r="E53" s="18" t="s">
        <v>90</v>
      </c>
      <c r="F53" s="150"/>
      <c r="G53" s="130"/>
      <c r="H53" s="131"/>
      <c r="I53" s="50">
        <v>3185</v>
      </c>
      <c r="J53" s="99">
        <v>3185</v>
      </c>
      <c r="K53" s="6"/>
    </row>
    <row r="54" spans="1:11" ht="16.5" customHeight="1">
      <c r="A54" s="152"/>
      <c r="B54" s="144"/>
      <c r="C54" s="18" t="s">
        <v>35</v>
      </c>
      <c r="D54" s="18" t="s">
        <v>37</v>
      </c>
      <c r="E54" s="18" t="s">
        <v>41</v>
      </c>
      <c r="F54" s="150"/>
      <c r="G54" s="15" t="s">
        <v>72</v>
      </c>
      <c r="H54" s="54">
        <v>1000</v>
      </c>
      <c r="I54" s="50">
        <v>1000</v>
      </c>
      <c r="J54" s="99">
        <v>1000</v>
      </c>
      <c r="K54" s="6"/>
    </row>
    <row r="55" spans="1:11" ht="16.5" customHeight="1">
      <c r="A55" s="152"/>
      <c r="B55" s="144"/>
      <c r="C55" s="18" t="s">
        <v>35</v>
      </c>
      <c r="D55" s="18" t="s">
        <v>36</v>
      </c>
      <c r="E55" s="18" t="s">
        <v>40</v>
      </c>
      <c r="F55" s="150"/>
      <c r="G55" s="15" t="s">
        <v>151</v>
      </c>
      <c r="H55" s="54">
        <v>1240</v>
      </c>
      <c r="I55" s="50">
        <v>1240</v>
      </c>
      <c r="J55" s="99">
        <v>1240</v>
      </c>
      <c r="K55" s="6"/>
    </row>
    <row r="56" spans="1:11" ht="20.25" customHeight="1">
      <c r="A56" s="152"/>
      <c r="B56" s="144"/>
      <c r="C56" s="18" t="s">
        <v>47</v>
      </c>
      <c r="D56" s="18" t="s">
        <v>55</v>
      </c>
      <c r="E56" s="18" t="s">
        <v>90</v>
      </c>
      <c r="F56" s="155"/>
      <c r="G56" s="133" t="s">
        <v>189</v>
      </c>
      <c r="H56" s="131">
        <v>1500</v>
      </c>
      <c r="I56" s="50">
        <v>1200</v>
      </c>
      <c r="J56" s="99">
        <v>1199.8</v>
      </c>
      <c r="K56" s="6"/>
    </row>
    <row r="57" spans="1:11" ht="18.75" customHeight="1">
      <c r="A57" s="153"/>
      <c r="B57" s="145"/>
      <c r="C57" s="18" t="s">
        <v>47</v>
      </c>
      <c r="D57" s="18" t="s">
        <v>55</v>
      </c>
      <c r="E57" s="18" t="s">
        <v>41</v>
      </c>
      <c r="F57" s="47"/>
      <c r="G57" s="158"/>
      <c r="H57" s="132"/>
      <c r="I57" s="50">
        <v>300</v>
      </c>
      <c r="J57" s="99">
        <v>296.07</v>
      </c>
      <c r="K57" s="6"/>
    </row>
    <row r="58" spans="1:11" ht="39.75" customHeight="1">
      <c r="A58" s="153"/>
      <c r="B58" s="145"/>
      <c r="C58" s="18" t="s">
        <v>47</v>
      </c>
      <c r="D58" s="18" t="s">
        <v>66</v>
      </c>
      <c r="E58" s="18" t="s">
        <v>90</v>
      </c>
      <c r="F58" s="39"/>
      <c r="G58" s="65" t="s">
        <v>73</v>
      </c>
      <c r="H58" s="54">
        <v>111</v>
      </c>
      <c r="I58" s="50">
        <v>111</v>
      </c>
      <c r="J58" s="99">
        <v>110.7</v>
      </c>
      <c r="K58" s="6"/>
    </row>
    <row r="59" spans="1:11" ht="22.5" customHeight="1">
      <c r="A59" s="103"/>
      <c r="B59" s="23"/>
      <c r="C59" s="24"/>
      <c r="D59" s="24"/>
      <c r="E59" s="24"/>
      <c r="F59" s="45"/>
      <c r="G59" s="30" t="s">
        <v>145</v>
      </c>
      <c r="H59" s="55">
        <f>SUM(H51:H58)</f>
        <v>7651</v>
      </c>
      <c r="I59" s="51">
        <f>SUM(I51:I58)</f>
        <v>7651</v>
      </c>
      <c r="J59" s="100">
        <f>SUM(J51:J58)</f>
        <v>7645.3099999999995</v>
      </c>
      <c r="K59" s="6"/>
    </row>
    <row r="60" spans="1:11" ht="18.75" customHeight="1">
      <c r="A60" s="152">
        <v>8</v>
      </c>
      <c r="B60" s="144" t="s">
        <v>13</v>
      </c>
      <c r="C60" s="18" t="s">
        <v>35</v>
      </c>
      <c r="D60" s="18" t="s">
        <v>37</v>
      </c>
      <c r="E60" s="18" t="s">
        <v>41</v>
      </c>
      <c r="F60" s="150">
        <f>H60+H61+H62+H64+H65</f>
        <v>8989</v>
      </c>
      <c r="G60" s="15" t="s">
        <v>74</v>
      </c>
      <c r="H60" s="54">
        <v>5000</v>
      </c>
      <c r="I60" s="50">
        <v>5000</v>
      </c>
      <c r="J60" s="99">
        <v>4999.19</v>
      </c>
      <c r="K60" s="6"/>
    </row>
    <row r="61" spans="1:11" ht="16.5" customHeight="1">
      <c r="A61" s="152"/>
      <c r="B61" s="144"/>
      <c r="C61" s="18" t="s">
        <v>35</v>
      </c>
      <c r="D61" s="18" t="s">
        <v>37</v>
      </c>
      <c r="E61" s="18" t="s">
        <v>41</v>
      </c>
      <c r="F61" s="150"/>
      <c r="G61" s="15" t="s">
        <v>75</v>
      </c>
      <c r="H61" s="54">
        <v>900</v>
      </c>
      <c r="I61" s="50">
        <v>900</v>
      </c>
      <c r="J61" s="99">
        <v>897.81</v>
      </c>
      <c r="K61" s="6"/>
    </row>
    <row r="62" spans="1:11" ht="16.5" customHeight="1">
      <c r="A62" s="152"/>
      <c r="B62" s="144"/>
      <c r="C62" s="18" t="s">
        <v>35</v>
      </c>
      <c r="D62" s="18" t="s">
        <v>37</v>
      </c>
      <c r="E62" s="18" t="s">
        <v>90</v>
      </c>
      <c r="F62" s="150"/>
      <c r="G62" s="74" t="s">
        <v>181</v>
      </c>
      <c r="H62" s="160">
        <v>700</v>
      </c>
      <c r="I62" s="50">
        <v>40</v>
      </c>
      <c r="J62" s="99">
        <v>40</v>
      </c>
      <c r="K62" s="6"/>
    </row>
    <row r="63" spans="1:11" ht="16.5" customHeight="1">
      <c r="A63" s="152"/>
      <c r="B63" s="144"/>
      <c r="C63" s="18" t="s">
        <v>35</v>
      </c>
      <c r="D63" s="18" t="s">
        <v>36</v>
      </c>
      <c r="E63" s="18" t="s">
        <v>41</v>
      </c>
      <c r="F63" s="150"/>
      <c r="G63" s="159"/>
      <c r="H63" s="161"/>
      <c r="I63" s="50">
        <v>660</v>
      </c>
      <c r="J63" s="99">
        <v>660</v>
      </c>
      <c r="K63" s="6"/>
    </row>
    <row r="64" spans="1:11" ht="16.5" customHeight="1">
      <c r="A64" s="152"/>
      <c r="B64" s="144"/>
      <c r="C64" s="18" t="s">
        <v>35</v>
      </c>
      <c r="D64" s="18" t="s">
        <v>36</v>
      </c>
      <c r="E64" s="18" t="s">
        <v>90</v>
      </c>
      <c r="F64" s="150"/>
      <c r="G64" s="15" t="s">
        <v>76</v>
      </c>
      <c r="H64" s="54">
        <v>1500</v>
      </c>
      <c r="I64" s="50">
        <v>1500</v>
      </c>
      <c r="J64" s="99">
        <v>1499</v>
      </c>
      <c r="K64" s="6"/>
    </row>
    <row r="65" spans="1:11" ht="16.5" customHeight="1">
      <c r="A65" s="152"/>
      <c r="B65" s="144"/>
      <c r="C65" s="18" t="s">
        <v>47</v>
      </c>
      <c r="D65" s="18" t="s">
        <v>55</v>
      </c>
      <c r="E65" s="18" t="s">
        <v>41</v>
      </c>
      <c r="F65" s="150"/>
      <c r="G65" s="15" t="s">
        <v>77</v>
      </c>
      <c r="H65" s="54">
        <v>889</v>
      </c>
      <c r="I65" s="50">
        <v>889</v>
      </c>
      <c r="J65" s="99">
        <v>888.83</v>
      </c>
      <c r="K65" s="6"/>
    </row>
    <row r="66" spans="1:11" ht="16.5" customHeight="1">
      <c r="A66" s="85"/>
      <c r="B66" s="27"/>
      <c r="C66" s="24"/>
      <c r="D66" s="24"/>
      <c r="E66" s="24"/>
      <c r="F66" s="45"/>
      <c r="G66" s="30" t="s">
        <v>145</v>
      </c>
      <c r="H66" s="55">
        <f>SUM(H60:H65)</f>
        <v>8989</v>
      </c>
      <c r="I66" s="51">
        <f>SUM(I60:I65)</f>
        <v>8989</v>
      </c>
      <c r="J66" s="100">
        <f>SUM(J60:J65)</f>
        <v>8984.83</v>
      </c>
      <c r="K66" s="6"/>
    </row>
    <row r="67" spans="1:11" ht="16.5" customHeight="1">
      <c r="A67" s="152">
        <v>9</v>
      </c>
      <c r="B67" s="144" t="s">
        <v>14</v>
      </c>
      <c r="C67" s="18" t="s">
        <v>78</v>
      </c>
      <c r="D67" s="18" t="s">
        <v>79</v>
      </c>
      <c r="E67" s="18" t="s">
        <v>41</v>
      </c>
      <c r="F67" s="150">
        <v>19665</v>
      </c>
      <c r="G67" s="129" t="s">
        <v>188</v>
      </c>
      <c r="H67" s="131">
        <v>8165</v>
      </c>
      <c r="I67" s="50">
        <v>3280</v>
      </c>
      <c r="J67" s="99">
        <v>3279.82</v>
      </c>
      <c r="K67" s="6"/>
    </row>
    <row r="68" spans="1:11" ht="16.5" customHeight="1">
      <c r="A68" s="152"/>
      <c r="B68" s="144"/>
      <c r="C68" s="18" t="s">
        <v>78</v>
      </c>
      <c r="D68" s="18" t="s">
        <v>79</v>
      </c>
      <c r="E68" s="18" t="s">
        <v>84</v>
      </c>
      <c r="F68" s="150"/>
      <c r="G68" s="130"/>
      <c r="H68" s="132"/>
      <c r="I68" s="50">
        <v>4885</v>
      </c>
      <c r="J68" s="99">
        <v>4884.99</v>
      </c>
      <c r="K68" s="6"/>
    </row>
    <row r="69" spans="1:11" ht="16.5" customHeight="1">
      <c r="A69" s="152"/>
      <c r="B69" s="144"/>
      <c r="C69" s="14">
        <v>900</v>
      </c>
      <c r="D69" s="18" t="s">
        <v>37</v>
      </c>
      <c r="E69" s="18" t="s">
        <v>41</v>
      </c>
      <c r="F69" s="150"/>
      <c r="G69" s="129" t="s">
        <v>153</v>
      </c>
      <c r="H69" s="131">
        <v>5429</v>
      </c>
      <c r="I69" s="50">
        <v>4961</v>
      </c>
      <c r="J69" s="99">
        <v>4961</v>
      </c>
      <c r="K69" s="6"/>
    </row>
    <row r="70" spans="1:11" ht="16.5" customHeight="1">
      <c r="A70" s="152"/>
      <c r="B70" s="144"/>
      <c r="C70" s="14">
        <v>900</v>
      </c>
      <c r="D70" s="18" t="s">
        <v>37</v>
      </c>
      <c r="E70" s="18" t="s">
        <v>90</v>
      </c>
      <c r="F70" s="150"/>
      <c r="G70" s="129"/>
      <c r="H70" s="131"/>
      <c r="I70" s="50">
        <v>468</v>
      </c>
      <c r="J70" s="99">
        <v>468</v>
      </c>
      <c r="K70" s="6"/>
    </row>
    <row r="71" spans="1:11" ht="16.5" customHeight="1">
      <c r="A71" s="152"/>
      <c r="B71" s="144"/>
      <c r="C71" s="14">
        <v>900</v>
      </c>
      <c r="D71" s="18" t="s">
        <v>37</v>
      </c>
      <c r="E71" s="18" t="s">
        <v>41</v>
      </c>
      <c r="F71" s="150"/>
      <c r="G71" s="15" t="s">
        <v>152</v>
      </c>
      <c r="H71" s="54">
        <v>1029</v>
      </c>
      <c r="I71" s="50">
        <v>1029</v>
      </c>
      <c r="J71" s="99">
        <v>1029</v>
      </c>
      <c r="K71" s="6"/>
    </row>
    <row r="72" spans="1:11" ht="16.5" customHeight="1">
      <c r="A72" s="152"/>
      <c r="B72" s="144"/>
      <c r="C72" s="14">
        <v>900</v>
      </c>
      <c r="D72" s="18" t="s">
        <v>37</v>
      </c>
      <c r="E72" s="18" t="s">
        <v>40</v>
      </c>
      <c r="F72" s="150"/>
      <c r="G72" s="15" t="s">
        <v>80</v>
      </c>
      <c r="H72" s="54">
        <v>3600</v>
      </c>
      <c r="I72" s="50">
        <v>3600</v>
      </c>
      <c r="J72" s="99">
        <v>3599</v>
      </c>
      <c r="K72" s="6"/>
    </row>
    <row r="73" spans="1:11" ht="16.5" customHeight="1">
      <c r="A73" s="152"/>
      <c r="B73" s="144"/>
      <c r="C73" s="18" t="s">
        <v>47</v>
      </c>
      <c r="D73" s="18" t="s">
        <v>55</v>
      </c>
      <c r="E73" s="18" t="s">
        <v>41</v>
      </c>
      <c r="F73" s="150"/>
      <c r="G73" s="74" t="s">
        <v>172</v>
      </c>
      <c r="H73" s="131">
        <v>1442</v>
      </c>
      <c r="I73" s="50">
        <v>1421</v>
      </c>
      <c r="J73" s="99">
        <v>1420.96</v>
      </c>
      <c r="K73" s="6"/>
    </row>
    <row r="74" spans="1:11" ht="16.5" customHeight="1">
      <c r="A74" s="152"/>
      <c r="B74" s="144"/>
      <c r="C74" s="18" t="s">
        <v>47</v>
      </c>
      <c r="D74" s="18" t="s">
        <v>55</v>
      </c>
      <c r="E74" s="18" t="s">
        <v>90</v>
      </c>
      <c r="F74" s="150"/>
      <c r="G74" s="75"/>
      <c r="H74" s="131"/>
      <c r="I74" s="50">
        <v>21</v>
      </c>
      <c r="J74" s="99">
        <v>19.68</v>
      </c>
      <c r="K74" s="6"/>
    </row>
    <row r="75" spans="1:11" ht="16.5" customHeight="1">
      <c r="A75" s="85"/>
      <c r="B75" s="27"/>
      <c r="C75" s="24"/>
      <c r="D75" s="24"/>
      <c r="E75" s="24"/>
      <c r="F75" s="45"/>
      <c r="G75" s="30" t="s">
        <v>145</v>
      </c>
      <c r="H75" s="55">
        <f>SUM(H67:H74)</f>
        <v>19665</v>
      </c>
      <c r="I75" s="51">
        <f>SUM(I67:I74)</f>
        <v>19665</v>
      </c>
      <c r="J75" s="100">
        <f>SUM(J67:J74)</f>
        <v>19662.449999999997</v>
      </c>
      <c r="K75" s="6"/>
    </row>
    <row r="76" spans="1:11" ht="24" customHeight="1">
      <c r="A76" s="152">
        <v>10</v>
      </c>
      <c r="B76" s="122" t="s">
        <v>15</v>
      </c>
      <c r="C76" s="18" t="s">
        <v>35</v>
      </c>
      <c r="D76" s="18" t="s">
        <v>37</v>
      </c>
      <c r="E76" s="18" t="s">
        <v>41</v>
      </c>
      <c r="F76" s="150">
        <v>7709</v>
      </c>
      <c r="G76" s="15" t="s">
        <v>193</v>
      </c>
      <c r="H76" s="54">
        <v>1200</v>
      </c>
      <c r="I76" s="50">
        <v>1200</v>
      </c>
      <c r="J76" s="99">
        <v>1194.58</v>
      </c>
      <c r="K76" s="6"/>
    </row>
    <row r="77" spans="1:11" ht="16.5" customHeight="1">
      <c r="A77" s="152"/>
      <c r="B77" s="122"/>
      <c r="C77" s="18" t="s">
        <v>35</v>
      </c>
      <c r="D77" s="18" t="s">
        <v>36</v>
      </c>
      <c r="E77" s="18" t="s">
        <v>41</v>
      </c>
      <c r="F77" s="150"/>
      <c r="G77" s="15" t="s">
        <v>194</v>
      </c>
      <c r="H77" s="54">
        <v>850</v>
      </c>
      <c r="I77" s="50">
        <v>850</v>
      </c>
      <c r="J77" s="99">
        <v>800</v>
      </c>
      <c r="K77" s="6"/>
    </row>
    <row r="78" spans="1:11" ht="16.5" customHeight="1">
      <c r="A78" s="152"/>
      <c r="B78" s="122"/>
      <c r="C78" s="18" t="s">
        <v>35</v>
      </c>
      <c r="D78" s="18" t="s">
        <v>36</v>
      </c>
      <c r="E78" s="18" t="s">
        <v>41</v>
      </c>
      <c r="F78" s="150"/>
      <c r="G78" s="133" t="s">
        <v>154</v>
      </c>
      <c r="H78" s="131">
        <v>1950</v>
      </c>
      <c r="I78" s="50">
        <v>950</v>
      </c>
      <c r="J78" s="99">
        <v>950</v>
      </c>
      <c r="K78" s="6"/>
    </row>
    <row r="79" spans="1:11" ht="16.5" customHeight="1">
      <c r="A79" s="152"/>
      <c r="B79" s="122"/>
      <c r="C79" s="18" t="s">
        <v>35</v>
      </c>
      <c r="D79" s="18" t="s">
        <v>36</v>
      </c>
      <c r="E79" s="18" t="s">
        <v>84</v>
      </c>
      <c r="F79" s="150"/>
      <c r="G79" s="158"/>
      <c r="H79" s="131"/>
      <c r="I79" s="50">
        <v>1000</v>
      </c>
      <c r="J79" s="99">
        <v>1000</v>
      </c>
      <c r="K79" s="6"/>
    </row>
    <row r="80" spans="1:11" ht="16.5" customHeight="1">
      <c r="A80" s="152"/>
      <c r="B80" s="122"/>
      <c r="C80" s="18" t="s">
        <v>35</v>
      </c>
      <c r="D80" s="18" t="s">
        <v>36</v>
      </c>
      <c r="E80" s="18" t="s">
        <v>41</v>
      </c>
      <c r="F80" s="150"/>
      <c r="G80" s="15" t="s">
        <v>187</v>
      </c>
      <c r="H80" s="54">
        <v>3709</v>
      </c>
      <c r="I80" s="50">
        <v>3709</v>
      </c>
      <c r="J80" s="99">
        <v>3692.83</v>
      </c>
      <c r="K80" s="6"/>
    </row>
    <row r="81" spans="1:11" ht="16.5" customHeight="1">
      <c r="A81" s="85"/>
      <c r="B81" s="29"/>
      <c r="C81" s="24"/>
      <c r="D81" s="24"/>
      <c r="E81" s="24"/>
      <c r="F81" s="45"/>
      <c r="G81" s="30" t="s">
        <v>145</v>
      </c>
      <c r="H81" s="55">
        <f>SUM(H76:H80)</f>
        <v>7709</v>
      </c>
      <c r="I81" s="51">
        <f>SUM(I76:I80)</f>
        <v>7709</v>
      </c>
      <c r="J81" s="100">
        <f>SUM(J76:J80)</f>
        <v>7637.41</v>
      </c>
      <c r="K81" s="6"/>
    </row>
    <row r="82" spans="1:11" ht="16.5" customHeight="1">
      <c r="A82" s="152">
        <v>11</v>
      </c>
      <c r="B82" s="122" t="s">
        <v>16</v>
      </c>
      <c r="C82" s="69" t="s">
        <v>78</v>
      </c>
      <c r="D82" s="69" t="s">
        <v>83</v>
      </c>
      <c r="E82" s="69" t="s">
        <v>84</v>
      </c>
      <c r="F82" s="150">
        <f>H82</f>
        <v>6080</v>
      </c>
      <c r="G82" s="136" t="s">
        <v>98</v>
      </c>
      <c r="H82" s="131">
        <v>6080</v>
      </c>
      <c r="I82" s="70">
        <v>6080</v>
      </c>
      <c r="J82" s="162">
        <v>6080</v>
      </c>
      <c r="K82" s="6"/>
    </row>
    <row r="83" spans="1:11" ht="16.5" customHeight="1">
      <c r="A83" s="152"/>
      <c r="B83" s="122"/>
      <c r="C83" s="69"/>
      <c r="D83" s="69"/>
      <c r="E83" s="69"/>
      <c r="F83" s="150"/>
      <c r="G83" s="137"/>
      <c r="H83" s="131"/>
      <c r="I83" s="70"/>
      <c r="J83" s="163"/>
      <c r="K83" s="6"/>
    </row>
    <row r="84" spans="1:11" ht="16.5" customHeight="1">
      <c r="A84" s="85"/>
      <c r="B84" s="29"/>
      <c r="C84" s="24"/>
      <c r="D84" s="24"/>
      <c r="E84" s="24"/>
      <c r="F84" s="45"/>
      <c r="G84" s="30" t="s">
        <v>145</v>
      </c>
      <c r="H84" s="55">
        <f>SUM(H82)</f>
        <v>6080</v>
      </c>
      <c r="I84" s="51">
        <f>SUM(I82)</f>
        <v>6080</v>
      </c>
      <c r="J84" s="104">
        <f>SUM(J82)</f>
        <v>6080</v>
      </c>
      <c r="K84" s="6"/>
    </row>
    <row r="85" spans="1:11" ht="16.5" customHeight="1">
      <c r="A85" s="152">
        <v>12</v>
      </c>
      <c r="B85" s="124" t="s">
        <v>17</v>
      </c>
      <c r="C85" s="18" t="s">
        <v>35</v>
      </c>
      <c r="D85" s="18" t="s">
        <v>37</v>
      </c>
      <c r="E85" s="18" t="s">
        <v>41</v>
      </c>
      <c r="F85" s="150">
        <f>H85+H86+H87+H89</f>
        <v>13905</v>
      </c>
      <c r="G85" s="15" t="s">
        <v>85</v>
      </c>
      <c r="H85" s="54">
        <v>1700</v>
      </c>
      <c r="I85" s="50">
        <v>1700</v>
      </c>
      <c r="J85" s="99">
        <v>1387.05</v>
      </c>
      <c r="K85" s="6"/>
    </row>
    <row r="86" spans="1:11" ht="16.5" customHeight="1">
      <c r="A86" s="152"/>
      <c r="B86" s="125"/>
      <c r="C86" s="18" t="s">
        <v>47</v>
      </c>
      <c r="D86" s="18" t="s">
        <v>48</v>
      </c>
      <c r="E86" s="18" t="s">
        <v>84</v>
      </c>
      <c r="F86" s="150"/>
      <c r="G86" s="15" t="s">
        <v>86</v>
      </c>
      <c r="H86" s="54">
        <v>7000</v>
      </c>
      <c r="I86" s="50">
        <v>7000</v>
      </c>
      <c r="J86" s="99">
        <v>6765</v>
      </c>
      <c r="K86" s="6"/>
    </row>
    <row r="87" spans="1:15" ht="16.5" customHeight="1">
      <c r="A87" s="152"/>
      <c r="B87" s="125"/>
      <c r="C87" s="18" t="s">
        <v>47</v>
      </c>
      <c r="D87" s="18" t="s">
        <v>48</v>
      </c>
      <c r="E87" s="18" t="s">
        <v>41</v>
      </c>
      <c r="F87" s="150"/>
      <c r="G87" s="136" t="s">
        <v>87</v>
      </c>
      <c r="H87" s="131">
        <v>3705</v>
      </c>
      <c r="I87" s="50">
        <v>3685</v>
      </c>
      <c r="J87" s="99">
        <v>3684.98</v>
      </c>
      <c r="K87" s="6"/>
      <c r="O87" s="7"/>
    </row>
    <row r="88" spans="1:15" ht="16.5" customHeight="1">
      <c r="A88" s="152"/>
      <c r="B88" s="125"/>
      <c r="C88" s="18" t="s">
        <v>47</v>
      </c>
      <c r="D88" s="18" t="s">
        <v>48</v>
      </c>
      <c r="E88" s="18" t="s">
        <v>90</v>
      </c>
      <c r="F88" s="150"/>
      <c r="G88" s="164"/>
      <c r="H88" s="132"/>
      <c r="I88" s="50">
        <v>20</v>
      </c>
      <c r="J88" s="99">
        <v>19.92</v>
      </c>
      <c r="K88" s="6"/>
      <c r="O88" s="11"/>
    </row>
    <row r="89" spans="1:11" ht="16.5" customHeight="1">
      <c r="A89" s="154"/>
      <c r="B89" s="125"/>
      <c r="C89" s="18" t="s">
        <v>81</v>
      </c>
      <c r="D89" s="18" t="s">
        <v>82</v>
      </c>
      <c r="E89" s="18" t="s">
        <v>41</v>
      </c>
      <c r="F89" s="155"/>
      <c r="G89" s="136" t="s">
        <v>88</v>
      </c>
      <c r="H89" s="131">
        <v>1500</v>
      </c>
      <c r="I89" s="50">
        <v>1390</v>
      </c>
      <c r="J89" s="99">
        <v>1390</v>
      </c>
      <c r="K89" s="6"/>
    </row>
    <row r="90" spans="1:11" ht="16.5" customHeight="1">
      <c r="A90" s="98"/>
      <c r="B90" s="40"/>
      <c r="C90" s="18" t="s">
        <v>81</v>
      </c>
      <c r="D90" s="18" t="s">
        <v>82</v>
      </c>
      <c r="E90" s="18" t="s">
        <v>90</v>
      </c>
      <c r="F90" s="39"/>
      <c r="G90" s="164"/>
      <c r="H90" s="132"/>
      <c r="I90" s="50">
        <v>110</v>
      </c>
      <c r="J90" s="99">
        <v>110</v>
      </c>
      <c r="K90" s="6"/>
    </row>
    <row r="91" spans="1:11" ht="16.5" customHeight="1">
      <c r="A91" s="85"/>
      <c r="B91" s="27"/>
      <c r="C91" s="24"/>
      <c r="D91" s="24"/>
      <c r="E91" s="24"/>
      <c r="F91" s="45"/>
      <c r="G91" s="31" t="s">
        <v>145</v>
      </c>
      <c r="H91" s="57">
        <f>SUM(H85:H90)</f>
        <v>13905</v>
      </c>
      <c r="I91" s="51">
        <f>SUM(I85:I90)</f>
        <v>13905</v>
      </c>
      <c r="J91" s="100">
        <f>SUM(J85:J90)</f>
        <v>13356.95</v>
      </c>
      <c r="K91" s="6"/>
    </row>
    <row r="92" spans="1:11" ht="16.5" customHeight="1">
      <c r="A92" s="97">
        <v>13</v>
      </c>
      <c r="B92" s="144" t="s">
        <v>18</v>
      </c>
      <c r="C92" s="18" t="s">
        <v>35</v>
      </c>
      <c r="D92" s="18" t="s">
        <v>37</v>
      </c>
      <c r="E92" s="18" t="s">
        <v>41</v>
      </c>
      <c r="F92" s="150">
        <f>H92+I93</f>
        <v>8873</v>
      </c>
      <c r="G92" s="15" t="s">
        <v>75</v>
      </c>
      <c r="H92" s="54">
        <v>873</v>
      </c>
      <c r="I92" s="50">
        <v>873</v>
      </c>
      <c r="J92" s="99">
        <v>849</v>
      </c>
      <c r="K92" s="6"/>
    </row>
    <row r="93" spans="1:15" ht="16.5" customHeight="1">
      <c r="A93" s="98"/>
      <c r="B93" s="145"/>
      <c r="C93" s="18" t="s">
        <v>35</v>
      </c>
      <c r="D93" s="18" t="s">
        <v>36</v>
      </c>
      <c r="E93" s="18" t="s">
        <v>40</v>
      </c>
      <c r="F93" s="151"/>
      <c r="G93" s="15" t="s">
        <v>89</v>
      </c>
      <c r="H93" s="54">
        <v>8000</v>
      </c>
      <c r="I93" s="50">
        <v>8000</v>
      </c>
      <c r="J93" s="99">
        <v>7797.71</v>
      </c>
      <c r="K93" s="6"/>
      <c r="O93" s="7"/>
    </row>
    <row r="94" spans="1:15" ht="16.5" customHeight="1">
      <c r="A94" s="85"/>
      <c r="B94" s="23"/>
      <c r="C94" s="24"/>
      <c r="D94" s="24"/>
      <c r="E94" s="24"/>
      <c r="F94" s="23"/>
      <c r="G94" s="30" t="s">
        <v>145</v>
      </c>
      <c r="H94" s="55">
        <f>SUM(H92:H93)</f>
        <v>8873</v>
      </c>
      <c r="I94" s="51">
        <f>SUM(I92:I93)</f>
        <v>8873</v>
      </c>
      <c r="J94" s="100">
        <f>SUM(J92:J93)</f>
        <v>8646.71</v>
      </c>
      <c r="K94" s="6"/>
      <c r="O94" s="11"/>
    </row>
    <row r="95" spans="1:11" ht="16.5" customHeight="1">
      <c r="A95" s="152">
        <v>14</v>
      </c>
      <c r="B95" s="144" t="s">
        <v>19</v>
      </c>
      <c r="C95" s="18" t="s">
        <v>35</v>
      </c>
      <c r="D95" s="18" t="s">
        <v>50</v>
      </c>
      <c r="E95" s="18" t="s">
        <v>90</v>
      </c>
      <c r="F95" s="150">
        <f>SUM(H95:H104)</f>
        <v>18705</v>
      </c>
      <c r="G95" s="15" t="s">
        <v>186</v>
      </c>
      <c r="H95" s="54">
        <v>1000</v>
      </c>
      <c r="I95" s="50">
        <v>1000</v>
      </c>
      <c r="J95" s="99">
        <v>1000</v>
      </c>
      <c r="K95" s="6"/>
    </row>
    <row r="96" spans="1:11" ht="16.5" customHeight="1">
      <c r="A96" s="152"/>
      <c r="B96" s="144"/>
      <c r="C96" s="18" t="s">
        <v>35</v>
      </c>
      <c r="D96" s="18" t="s">
        <v>37</v>
      </c>
      <c r="E96" s="18" t="s">
        <v>41</v>
      </c>
      <c r="F96" s="150"/>
      <c r="G96" s="133" t="s">
        <v>91</v>
      </c>
      <c r="H96" s="131">
        <v>3500</v>
      </c>
      <c r="I96" s="50">
        <v>3480</v>
      </c>
      <c r="J96" s="99">
        <v>3444.05</v>
      </c>
      <c r="K96" s="6"/>
    </row>
    <row r="97" spans="1:11" ht="16.5" customHeight="1">
      <c r="A97" s="152"/>
      <c r="B97" s="144"/>
      <c r="C97" s="18" t="s">
        <v>35</v>
      </c>
      <c r="D97" s="18" t="s">
        <v>37</v>
      </c>
      <c r="E97" s="18" t="s">
        <v>90</v>
      </c>
      <c r="F97" s="150"/>
      <c r="G97" s="158"/>
      <c r="H97" s="131"/>
      <c r="I97" s="54">
        <v>20</v>
      </c>
      <c r="J97" s="84">
        <v>19.99</v>
      </c>
      <c r="K97" s="6"/>
    </row>
    <row r="98" spans="1:11" ht="16.5" customHeight="1">
      <c r="A98" s="152"/>
      <c r="B98" s="144"/>
      <c r="C98" s="18" t="s">
        <v>35</v>
      </c>
      <c r="D98" s="18" t="s">
        <v>36</v>
      </c>
      <c r="E98" s="18" t="s">
        <v>41</v>
      </c>
      <c r="F98" s="150"/>
      <c r="G98" s="15" t="s">
        <v>92</v>
      </c>
      <c r="H98" s="54">
        <v>2000</v>
      </c>
      <c r="I98" s="54">
        <v>2000</v>
      </c>
      <c r="J98" s="84">
        <v>1900</v>
      </c>
      <c r="K98" s="6"/>
    </row>
    <row r="99" spans="1:11" ht="16.5" customHeight="1">
      <c r="A99" s="152"/>
      <c r="B99" s="144"/>
      <c r="C99" s="18" t="s">
        <v>47</v>
      </c>
      <c r="D99" s="18" t="s">
        <v>55</v>
      </c>
      <c r="E99" s="18" t="s">
        <v>41</v>
      </c>
      <c r="F99" s="150"/>
      <c r="G99" s="15" t="s">
        <v>93</v>
      </c>
      <c r="H99" s="54">
        <v>1505</v>
      </c>
      <c r="I99" s="54">
        <v>1505</v>
      </c>
      <c r="J99" s="84">
        <v>1395.1</v>
      </c>
      <c r="K99" s="6"/>
    </row>
    <row r="100" spans="1:11" ht="16.5" customHeight="1">
      <c r="A100" s="152"/>
      <c r="B100" s="144"/>
      <c r="C100" s="18" t="s">
        <v>47</v>
      </c>
      <c r="D100" s="18" t="s">
        <v>55</v>
      </c>
      <c r="E100" s="18" t="s">
        <v>41</v>
      </c>
      <c r="F100" s="150"/>
      <c r="G100" s="133" t="s">
        <v>156</v>
      </c>
      <c r="H100" s="131">
        <v>300</v>
      </c>
      <c r="I100" s="54">
        <v>248.73</v>
      </c>
      <c r="J100" s="84">
        <v>248.49</v>
      </c>
      <c r="K100" s="6"/>
    </row>
    <row r="101" spans="1:11" ht="16.5" customHeight="1">
      <c r="A101" s="152"/>
      <c r="B101" s="144"/>
      <c r="C101" s="18" t="s">
        <v>47</v>
      </c>
      <c r="D101" s="18" t="s">
        <v>55</v>
      </c>
      <c r="E101" s="18" t="s">
        <v>144</v>
      </c>
      <c r="F101" s="150"/>
      <c r="G101" s="158"/>
      <c r="H101" s="131"/>
      <c r="I101" s="54">
        <v>51.27</v>
      </c>
      <c r="J101" s="84">
        <v>51.27</v>
      </c>
      <c r="K101" s="6"/>
    </row>
    <row r="102" spans="1:11" ht="16.5" customHeight="1">
      <c r="A102" s="153"/>
      <c r="B102" s="145"/>
      <c r="C102" s="18" t="s">
        <v>47</v>
      </c>
      <c r="D102" s="18" t="s">
        <v>55</v>
      </c>
      <c r="E102" s="18" t="s">
        <v>41</v>
      </c>
      <c r="F102" s="151"/>
      <c r="G102" s="15" t="s">
        <v>94</v>
      </c>
      <c r="H102" s="54">
        <v>2000</v>
      </c>
      <c r="I102" s="54">
        <v>2000</v>
      </c>
      <c r="J102" s="84">
        <v>2000</v>
      </c>
      <c r="K102" s="6"/>
    </row>
    <row r="103" spans="1:11" ht="16.5" customHeight="1">
      <c r="A103" s="153"/>
      <c r="B103" s="145"/>
      <c r="C103" s="18" t="s">
        <v>47</v>
      </c>
      <c r="D103" s="18" t="s">
        <v>55</v>
      </c>
      <c r="E103" s="18" t="s">
        <v>84</v>
      </c>
      <c r="F103" s="151"/>
      <c r="G103" s="15" t="s">
        <v>95</v>
      </c>
      <c r="H103" s="54">
        <v>500</v>
      </c>
      <c r="I103" s="54">
        <v>500</v>
      </c>
      <c r="J103" s="84">
        <v>500</v>
      </c>
      <c r="K103" s="6"/>
    </row>
    <row r="104" spans="1:11" ht="16.5" customHeight="1">
      <c r="A104" s="153"/>
      <c r="B104" s="145"/>
      <c r="C104" s="18" t="s">
        <v>81</v>
      </c>
      <c r="D104" s="18" t="s">
        <v>82</v>
      </c>
      <c r="E104" s="18" t="s">
        <v>41</v>
      </c>
      <c r="F104" s="151"/>
      <c r="G104" s="15" t="s">
        <v>96</v>
      </c>
      <c r="H104" s="54">
        <v>7900</v>
      </c>
      <c r="I104" s="54">
        <v>7900</v>
      </c>
      <c r="J104" s="84">
        <v>7900</v>
      </c>
      <c r="K104" s="6"/>
    </row>
    <row r="105" spans="1:11" ht="16.5" customHeight="1">
      <c r="A105" s="103"/>
      <c r="B105" s="23"/>
      <c r="C105" s="24"/>
      <c r="D105" s="24"/>
      <c r="E105" s="24"/>
      <c r="F105" s="23"/>
      <c r="G105" s="30" t="s">
        <v>145</v>
      </c>
      <c r="H105" s="55">
        <f>SUM(H95:H104)</f>
        <v>18705</v>
      </c>
      <c r="I105" s="55">
        <f>SUM(I95:I104)</f>
        <v>18705</v>
      </c>
      <c r="J105" s="86">
        <f>SUM(J95:J104)</f>
        <v>18458.9</v>
      </c>
      <c r="K105" s="6"/>
    </row>
    <row r="106" spans="1:11" ht="29.25" customHeight="1">
      <c r="A106" s="152">
        <v>15</v>
      </c>
      <c r="B106" s="144" t="s">
        <v>20</v>
      </c>
      <c r="C106" s="14">
        <v>600</v>
      </c>
      <c r="D106" s="18" t="s">
        <v>79</v>
      </c>
      <c r="E106" s="18" t="s">
        <v>40</v>
      </c>
      <c r="F106" s="150">
        <v>19083</v>
      </c>
      <c r="G106" s="15" t="s">
        <v>97</v>
      </c>
      <c r="H106" s="54">
        <v>15000</v>
      </c>
      <c r="I106" s="54">
        <v>15000</v>
      </c>
      <c r="J106" s="84">
        <v>15000</v>
      </c>
      <c r="K106" s="6"/>
    </row>
    <row r="107" spans="1:11" ht="16.5" customHeight="1">
      <c r="A107" s="152"/>
      <c r="B107" s="144"/>
      <c r="C107" s="14">
        <v>600</v>
      </c>
      <c r="D107" s="18" t="s">
        <v>79</v>
      </c>
      <c r="E107" s="18" t="s">
        <v>84</v>
      </c>
      <c r="F107" s="150"/>
      <c r="G107" s="15" t="s">
        <v>98</v>
      </c>
      <c r="H107" s="54">
        <v>1000</v>
      </c>
      <c r="I107" s="54">
        <v>1000</v>
      </c>
      <c r="J107" s="84">
        <v>1000</v>
      </c>
      <c r="K107" s="6"/>
    </row>
    <row r="108" spans="1:11" ht="16.5" customHeight="1">
      <c r="A108" s="152"/>
      <c r="B108" s="144"/>
      <c r="C108" s="14">
        <v>754</v>
      </c>
      <c r="D108" s="18" t="s">
        <v>60</v>
      </c>
      <c r="E108" s="18" t="s">
        <v>41</v>
      </c>
      <c r="F108" s="150"/>
      <c r="G108" s="15" t="s">
        <v>185</v>
      </c>
      <c r="H108" s="54">
        <v>2000</v>
      </c>
      <c r="I108" s="54">
        <v>2000</v>
      </c>
      <c r="J108" s="84">
        <v>2000</v>
      </c>
      <c r="K108" s="6"/>
    </row>
    <row r="109" spans="1:11" ht="16.5" customHeight="1">
      <c r="A109" s="154"/>
      <c r="B109" s="89"/>
      <c r="C109" s="18" t="s">
        <v>35</v>
      </c>
      <c r="D109" s="18" t="s">
        <v>37</v>
      </c>
      <c r="E109" s="18" t="s">
        <v>41</v>
      </c>
      <c r="F109" s="155"/>
      <c r="G109" s="15" t="s">
        <v>99</v>
      </c>
      <c r="H109" s="54">
        <v>83</v>
      </c>
      <c r="I109" s="54">
        <v>83</v>
      </c>
      <c r="J109" s="84">
        <v>83</v>
      </c>
      <c r="K109" s="6"/>
    </row>
    <row r="110" spans="1:11" ht="16.5" customHeight="1">
      <c r="A110" s="98"/>
      <c r="B110" s="40"/>
      <c r="C110" s="18" t="s">
        <v>81</v>
      </c>
      <c r="D110" s="18" t="s">
        <v>103</v>
      </c>
      <c r="E110" s="18" t="s">
        <v>41</v>
      </c>
      <c r="F110" s="39"/>
      <c r="G110" s="15" t="s">
        <v>155</v>
      </c>
      <c r="H110" s="54">
        <v>1000</v>
      </c>
      <c r="I110" s="54">
        <v>1000</v>
      </c>
      <c r="J110" s="84">
        <v>358</v>
      </c>
      <c r="K110" s="6"/>
    </row>
    <row r="111" spans="1:11" ht="16.5" customHeight="1">
      <c r="A111" s="85"/>
      <c r="B111" s="27"/>
      <c r="C111" s="24"/>
      <c r="D111" s="24"/>
      <c r="E111" s="24"/>
      <c r="F111" s="45"/>
      <c r="G111" s="30" t="s">
        <v>145</v>
      </c>
      <c r="H111" s="55">
        <f>SUM(H106:H110)</f>
        <v>19083</v>
      </c>
      <c r="I111" s="55">
        <f>SUM(I106:I110)</f>
        <v>19083</v>
      </c>
      <c r="J111" s="105">
        <f>SUM(J106:J110)</f>
        <v>18441</v>
      </c>
      <c r="K111" s="6"/>
    </row>
    <row r="112" spans="1:11" ht="16.5" customHeight="1">
      <c r="A112" s="152">
        <v>16</v>
      </c>
      <c r="B112" s="122" t="s">
        <v>21</v>
      </c>
      <c r="C112" s="18" t="s">
        <v>35</v>
      </c>
      <c r="D112" s="18" t="s">
        <v>37</v>
      </c>
      <c r="E112" s="18" t="s">
        <v>41</v>
      </c>
      <c r="F112" s="150">
        <f>H112+I113+H114</f>
        <v>13411</v>
      </c>
      <c r="G112" s="15" t="s">
        <v>193</v>
      </c>
      <c r="H112" s="54">
        <v>1000</v>
      </c>
      <c r="I112" s="54">
        <v>1000</v>
      </c>
      <c r="J112" s="84">
        <v>723.94</v>
      </c>
      <c r="K112" s="6"/>
    </row>
    <row r="113" spans="1:11" ht="32.25" customHeight="1">
      <c r="A113" s="152"/>
      <c r="B113" s="122"/>
      <c r="C113" s="18" t="s">
        <v>35</v>
      </c>
      <c r="D113" s="18" t="s">
        <v>45</v>
      </c>
      <c r="E113" s="18" t="s">
        <v>40</v>
      </c>
      <c r="F113" s="150"/>
      <c r="G113" s="15" t="s">
        <v>190</v>
      </c>
      <c r="H113" s="54">
        <v>8911</v>
      </c>
      <c r="I113" s="54">
        <v>8911</v>
      </c>
      <c r="J113" s="84">
        <v>7134</v>
      </c>
      <c r="K113" s="6"/>
    </row>
    <row r="114" spans="1:11" ht="16.5" customHeight="1">
      <c r="A114" s="154"/>
      <c r="B114" s="90"/>
      <c r="C114" s="18" t="s">
        <v>47</v>
      </c>
      <c r="D114" s="18" t="s">
        <v>48</v>
      </c>
      <c r="E114" s="18" t="s">
        <v>41</v>
      </c>
      <c r="F114" s="155"/>
      <c r="G114" s="133" t="s">
        <v>100</v>
      </c>
      <c r="H114" s="131">
        <v>3500</v>
      </c>
      <c r="I114" s="54">
        <v>3250</v>
      </c>
      <c r="J114" s="84">
        <v>3248.9</v>
      </c>
      <c r="K114" s="6"/>
    </row>
    <row r="115" spans="1:11" ht="16.5" customHeight="1">
      <c r="A115" s="98"/>
      <c r="B115" s="38"/>
      <c r="C115" s="18" t="s">
        <v>47</v>
      </c>
      <c r="D115" s="18" t="s">
        <v>48</v>
      </c>
      <c r="E115" s="18" t="s">
        <v>90</v>
      </c>
      <c r="F115" s="39"/>
      <c r="G115" s="165"/>
      <c r="H115" s="132"/>
      <c r="I115" s="54">
        <v>250</v>
      </c>
      <c r="J115" s="84">
        <v>250</v>
      </c>
      <c r="K115" s="6"/>
    </row>
    <row r="116" spans="1:11" ht="16.5" customHeight="1">
      <c r="A116" s="85"/>
      <c r="B116" s="29"/>
      <c r="C116" s="24"/>
      <c r="D116" s="24"/>
      <c r="E116" s="24"/>
      <c r="F116" s="45"/>
      <c r="G116" s="31" t="s">
        <v>145</v>
      </c>
      <c r="H116" s="57">
        <f>SUM(H112:H115)</f>
        <v>13411</v>
      </c>
      <c r="I116" s="55">
        <f>SUM(I112:I115)</f>
        <v>13411</v>
      </c>
      <c r="J116" s="86">
        <f>SUM(J112:J115)</f>
        <v>11356.84</v>
      </c>
      <c r="K116" s="6"/>
    </row>
    <row r="117" spans="1:11" ht="16.5" customHeight="1">
      <c r="A117" s="97">
        <v>17</v>
      </c>
      <c r="B117" s="144" t="s">
        <v>135</v>
      </c>
      <c r="C117" s="18" t="s">
        <v>78</v>
      </c>
      <c r="D117" s="18" t="s">
        <v>120</v>
      </c>
      <c r="E117" s="18" t="s">
        <v>41</v>
      </c>
      <c r="F117" s="150">
        <f>H117+H118+I119</f>
        <v>6982</v>
      </c>
      <c r="G117" s="15" t="s">
        <v>136</v>
      </c>
      <c r="H117" s="54">
        <v>1000</v>
      </c>
      <c r="I117" s="54">
        <v>1000</v>
      </c>
      <c r="J117" s="84">
        <v>1000</v>
      </c>
      <c r="K117" s="6"/>
    </row>
    <row r="118" spans="1:11" ht="32.25" customHeight="1">
      <c r="A118" s="82"/>
      <c r="B118" s="144"/>
      <c r="C118" s="18" t="s">
        <v>35</v>
      </c>
      <c r="D118" s="18" t="s">
        <v>37</v>
      </c>
      <c r="E118" s="18" t="s">
        <v>41</v>
      </c>
      <c r="F118" s="151"/>
      <c r="G118" s="15" t="s">
        <v>137</v>
      </c>
      <c r="H118" s="54">
        <v>2000</v>
      </c>
      <c r="I118" s="54">
        <v>2000</v>
      </c>
      <c r="J118" s="84">
        <v>0</v>
      </c>
      <c r="K118" s="6"/>
    </row>
    <row r="119" spans="1:11" ht="16.5" customHeight="1">
      <c r="A119" s="98"/>
      <c r="B119" s="144"/>
      <c r="C119" s="14">
        <v>900</v>
      </c>
      <c r="D119" s="18" t="s">
        <v>36</v>
      </c>
      <c r="E119" s="18" t="s">
        <v>40</v>
      </c>
      <c r="F119" s="151"/>
      <c r="G119" s="15" t="s">
        <v>138</v>
      </c>
      <c r="H119" s="54">
        <v>3982</v>
      </c>
      <c r="I119" s="54">
        <v>3982</v>
      </c>
      <c r="J119" s="84">
        <v>3808.47</v>
      </c>
      <c r="K119" s="6"/>
    </row>
    <row r="120" spans="1:11" ht="16.5" customHeight="1">
      <c r="A120" s="85"/>
      <c r="B120" s="27"/>
      <c r="C120" s="26"/>
      <c r="D120" s="24"/>
      <c r="E120" s="24"/>
      <c r="F120" s="23"/>
      <c r="G120" s="30" t="s">
        <v>145</v>
      </c>
      <c r="H120" s="55">
        <f>SUM(H117:H119)</f>
        <v>6982</v>
      </c>
      <c r="I120" s="55">
        <f>SUM(I117:I119)</f>
        <v>6982</v>
      </c>
      <c r="J120" s="86">
        <f>SUM(J117:J119)</f>
        <v>4808.469999999999</v>
      </c>
      <c r="K120" s="6"/>
    </row>
    <row r="121" spans="1:11" ht="16.5" customHeight="1">
      <c r="A121" s="152">
        <v>18</v>
      </c>
      <c r="B121" s="124" t="s">
        <v>22</v>
      </c>
      <c r="C121" s="18" t="s">
        <v>35</v>
      </c>
      <c r="D121" s="18" t="s">
        <v>50</v>
      </c>
      <c r="E121" s="18" t="s">
        <v>90</v>
      </c>
      <c r="F121" s="150">
        <f>H121+H122+H123</f>
        <v>12887</v>
      </c>
      <c r="G121" s="15" t="s">
        <v>173</v>
      </c>
      <c r="H121" s="54">
        <v>2000</v>
      </c>
      <c r="I121" s="54">
        <v>2000</v>
      </c>
      <c r="J121" s="84">
        <v>1970.76</v>
      </c>
      <c r="K121" s="6"/>
    </row>
    <row r="122" spans="1:11" ht="16.5" customHeight="1">
      <c r="A122" s="152"/>
      <c r="B122" s="125"/>
      <c r="C122" s="18" t="s">
        <v>35</v>
      </c>
      <c r="D122" s="18" t="s">
        <v>37</v>
      </c>
      <c r="E122" s="18" t="s">
        <v>41</v>
      </c>
      <c r="F122" s="150"/>
      <c r="G122" s="15" t="s">
        <v>174</v>
      </c>
      <c r="H122" s="54">
        <v>1500</v>
      </c>
      <c r="I122" s="54">
        <v>1500</v>
      </c>
      <c r="J122" s="84">
        <v>1493.32</v>
      </c>
      <c r="K122" s="6"/>
    </row>
    <row r="123" spans="1:11" ht="16.5" customHeight="1">
      <c r="A123" s="154"/>
      <c r="B123" s="125"/>
      <c r="C123" s="18" t="s">
        <v>35</v>
      </c>
      <c r="D123" s="18" t="s">
        <v>36</v>
      </c>
      <c r="E123" s="18" t="s">
        <v>41</v>
      </c>
      <c r="F123" s="155"/>
      <c r="G123" s="133" t="s">
        <v>101</v>
      </c>
      <c r="H123" s="131">
        <v>9387</v>
      </c>
      <c r="I123" s="54">
        <v>2500</v>
      </c>
      <c r="J123" s="84">
        <v>2476.25</v>
      </c>
      <c r="K123" s="6"/>
    </row>
    <row r="124" spans="1:11" ht="16.5" customHeight="1">
      <c r="A124" s="98"/>
      <c r="B124" s="91"/>
      <c r="C124" s="18" t="s">
        <v>35</v>
      </c>
      <c r="D124" s="18" t="s">
        <v>36</v>
      </c>
      <c r="E124" s="18" t="s">
        <v>84</v>
      </c>
      <c r="F124" s="39"/>
      <c r="G124" s="165"/>
      <c r="H124" s="132"/>
      <c r="I124" s="54">
        <v>6887</v>
      </c>
      <c r="J124" s="84">
        <v>6887</v>
      </c>
      <c r="K124" s="6"/>
    </row>
    <row r="125" spans="1:11" ht="16.5" customHeight="1">
      <c r="A125" s="85"/>
      <c r="B125" s="29"/>
      <c r="C125" s="24"/>
      <c r="D125" s="24"/>
      <c r="E125" s="24"/>
      <c r="F125" s="45"/>
      <c r="G125" s="31" t="s">
        <v>145</v>
      </c>
      <c r="H125" s="57">
        <f>SUM(H121:H124)</f>
        <v>12887</v>
      </c>
      <c r="I125" s="55">
        <f>SUM(I121:I124)</f>
        <v>12887</v>
      </c>
      <c r="J125" s="86">
        <f>SUM(J121:J124)</f>
        <v>12827.33</v>
      </c>
      <c r="K125" s="6"/>
    </row>
    <row r="126" spans="1:11" ht="16.5" customHeight="1">
      <c r="A126" s="87">
        <v>19</v>
      </c>
      <c r="B126" s="32" t="s">
        <v>23</v>
      </c>
      <c r="C126" s="18" t="s">
        <v>78</v>
      </c>
      <c r="D126" s="18" t="s">
        <v>79</v>
      </c>
      <c r="E126" s="18" t="s">
        <v>84</v>
      </c>
      <c r="F126" s="44">
        <v>7680</v>
      </c>
      <c r="G126" s="15" t="s">
        <v>102</v>
      </c>
      <c r="H126" s="54">
        <v>7680</v>
      </c>
      <c r="I126" s="54">
        <v>7680</v>
      </c>
      <c r="J126" s="84">
        <v>7680</v>
      </c>
      <c r="K126" s="6"/>
    </row>
    <row r="127" spans="1:11" s="20" customFormat="1" ht="16.5" customHeight="1">
      <c r="A127" s="85"/>
      <c r="B127" s="29"/>
      <c r="C127" s="24"/>
      <c r="D127" s="24"/>
      <c r="E127" s="24"/>
      <c r="F127" s="23"/>
      <c r="G127" s="30" t="s">
        <v>145</v>
      </c>
      <c r="H127" s="55">
        <f>SUM(H126)</f>
        <v>7680</v>
      </c>
      <c r="I127" s="55">
        <f>SUM(I126)</f>
        <v>7680</v>
      </c>
      <c r="J127" s="86">
        <f>SUM(J126)</f>
        <v>7680</v>
      </c>
      <c r="K127" s="19"/>
    </row>
    <row r="128" spans="1:11" ht="19.5" customHeight="1">
      <c r="A128" s="152">
        <v>20</v>
      </c>
      <c r="B128" s="122" t="s">
        <v>24</v>
      </c>
      <c r="C128" s="18" t="s">
        <v>35</v>
      </c>
      <c r="D128" s="18" t="s">
        <v>50</v>
      </c>
      <c r="E128" s="18" t="s">
        <v>41</v>
      </c>
      <c r="F128" s="150">
        <f>H128+I129+H130</f>
        <v>21207</v>
      </c>
      <c r="G128" s="15" t="s">
        <v>104</v>
      </c>
      <c r="H128" s="54">
        <v>2207</v>
      </c>
      <c r="I128" s="54">
        <v>2207</v>
      </c>
      <c r="J128" s="84">
        <v>2199.6</v>
      </c>
      <c r="K128" s="6"/>
    </row>
    <row r="129" spans="1:11" ht="51.75" customHeight="1">
      <c r="A129" s="152"/>
      <c r="B129" s="122"/>
      <c r="C129" s="14">
        <v>900</v>
      </c>
      <c r="D129" s="18" t="s">
        <v>45</v>
      </c>
      <c r="E129" s="18" t="s">
        <v>40</v>
      </c>
      <c r="F129" s="150"/>
      <c r="G129" s="15" t="s">
        <v>195</v>
      </c>
      <c r="H129" s="54">
        <v>15000</v>
      </c>
      <c r="I129" s="54">
        <v>15000</v>
      </c>
      <c r="J129" s="84">
        <v>15000</v>
      </c>
      <c r="K129" s="6"/>
    </row>
    <row r="130" spans="1:11" ht="16.5" customHeight="1">
      <c r="A130" s="154"/>
      <c r="B130" s="90"/>
      <c r="C130" s="18" t="s">
        <v>35</v>
      </c>
      <c r="D130" s="18" t="s">
        <v>36</v>
      </c>
      <c r="E130" s="18" t="s">
        <v>41</v>
      </c>
      <c r="F130" s="155"/>
      <c r="G130" s="129" t="s">
        <v>105</v>
      </c>
      <c r="H130" s="131">
        <v>4000</v>
      </c>
      <c r="I130" s="54">
        <v>2677</v>
      </c>
      <c r="J130" s="84">
        <v>2676.3</v>
      </c>
      <c r="K130" s="6"/>
    </row>
    <row r="131" spans="1:11" ht="16.5" customHeight="1">
      <c r="A131" s="98"/>
      <c r="B131" s="38"/>
      <c r="C131" s="18" t="s">
        <v>35</v>
      </c>
      <c r="D131" s="18" t="s">
        <v>36</v>
      </c>
      <c r="E131" s="18" t="s">
        <v>90</v>
      </c>
      <c r="F131" s="39"/>
      <c r="G131" s="130"/>
      <c r="H131" s="132"/>
      <c r="I131" s="54">
        <v>1323</v>
      </c>
      <c r="J131" s="84">
        <v>1323</v>
      </c>
      <c r="K131" s="6"/>
    </row>
    <row r="132" spans="1:11" ht="16.5" customHeight="1">
      <c r="A132" s="85"/>
      <c r="B132" s="29"/>
      <c r="C132" s="24"/>
      <c r="D132" s="24"/>
      <c r="E132" s="24"/>
      <c r="F132" s="45"/>
      <c r="G132" s="30" t="s">
        <v>145</v>
      </c>
      <c r="H132" s="55">
        <f>SUM(H128:H131)</f>
        <v>21207</v>
      </c>
      <c r="I132" s="55">
        <f>SUM(I128:I131)</f>
        <v>21207</v>
      </c>
      <c r="J132" s="86">
        <f>SUM(J128:J131)</f>
        <v>21198.899999999998</v>
      </c>
      <c r="K132" s="6"/>
    </row>
    <row r="133" spans="1:11" ht="16.5" customHeight="1">
      <c r="A133" s="101"/>
      <c r="B133" s="35"/>
      <c r="C133" s="16" t="s">
        <v>165</v>
      </c>
      <c r="D133" s="16" t="s">
        <v>166</v>
      </c>
      <c r="E133" s="16" t="s">
        <v>167</v>
      </c>
      <c r="F133" s="48"/>
      <c r="G133" s="17" t="s">
        <v>168</v>
      </c>
      <c r="H133" s="56">
        <v>3000</v>
      </c>
      <c r="I133" s="56">
        <v>3000</v>
      </c>
      <c r="J133" s="106">
        <v>3000</v>
      </c>
      <c r="K133" s="6"/>
    </row>
    <row r="134" spans="1:11" ht="16.5" customHeight="1">
      <c r="A134" s="157">
        <v>21</v>
      </c>
      <c r="B134" s="121" t="s">
        <v>25</v>
      </c>
      <c r="C134" s="18" t="s">
        <v>35</v>
      </c>
      <c r="D134" s="18" t="s">
        <v>37</v>
      </c>
      <c r="E134" s="18" t="s">
        <v>41</v>
      </c>
      <c r="F134" s="123">
        <v>28276</v>
      </c>
      <c r="G134" s="133" t="s">
        <v>175</v>
      </c>
      <c r="H134" s="131">
        <v>844</v>
      </c>
      <c r="I134" s="54">
        <v>754</v>
      </c>
      <c r="J134" s="84">
        <v>663.77</v>
      </c>
      <c r="K134" s="6"/>
    </row>
    <row r="135" spans="1:11" ht="16.5" customHeight="1">
      <c r="A135" s="152"/>
      <c r="B135" s="122"/>
      <c r="C135" s="18" t="s">
        <v>35</v>
      </c>
      <c r="D135" s="18" t="s">
        <v>37</v>
      </c>
      <c r="E135" s="18" t="s">
        <v>90</v>
      </c>
      <c r="F135" s="150"/>
      <c r="G135" s="134"/>
      <c r="H135" s="135"/>
      <c r="I135" s="54">
        <v>90</v>
      </c>
      <c r="J135" s="84">
        <v>90</v>
      </c>
      <c r="K135" s="6"/>
    </row>
    <row r="136" spans="1:11" ht="16.5" customHeight="1">
      <c r="A136" s="152"/>
      <c r="B136" s="122"/>
      <c r="C136" s="18" t="s">
        <v>47</v>
      </c>
      <c r="D136" s="18" t="s">
        <v>48</v>
      </c>
      <c r="E136" s="18" t="s">
        <v>41</v>
      </c>
      <c r="F136" s="150"/>
      <c r="G136" s="15" t="s">
        <v>175</v>
      </c>
      <c r="H136" s="58">
        <v>432</v>
      </c>
      <c r="I136" s="54">
        <v>432</v>
      </c>
      <c r="J136" s="84">
        <v>432</v>
      </c>
      <c r="K136" s="6"/>
    </row>
    <row r="137" spans="1:11" s="21" customFormat="1" ht="39" customHeight="1">
      <c r="A137" s="154"/>
      <c r="B137" s="90"/>
      <c r="C137" s="14">
        <v>900</v>
      </c>
      <c r="D137" s="18" t="s">
        <v>45</v>
      </c>
      <c r="E137" s="18" t="s">
        <v>40</v>
      </c>
      <c r="F137" s="155"/>
      <c r="G137" s="15" t="s">
        <v>191</v>
      </c>
      <c r="H137" s="54">
        <v>17958</v>
      </c>
      <c r="I137" s="54">
        <v>17958</v>
      </c>
      <c r="J137" s="84">
        <v>17958</v>
      </c>
      <c r="K137" s="12"/>
    </row>
    <row r="138" spans="1:11" ht="16.5" customHeight="1">
      <c r="A138" s="98"/>
      <c r="B138" s="38"/>
      <c r="C138" s="14">
        <v>921</v>
      </c>
      <c r="D138" s="18" t="s">
        <v>48</v>
      </c>
      <c r="E138" s="18" t="s">
        <v>41</v>
      </c>
      <c r="F138" s="39"/>
      <c r="G138" s="15" t="s">
        <v>169</v>
      </c>
      <c r="H138" s="54">
        <v>6042</v>
      </c>
      <c r="I138" s="54">
        <v>6042</v>
      </c>
      <c r="J138" s="84">
        <v>6041.71</v>
      </c>
      <c r="K138" s="6"/>
    </row>
    <row r="139" spans="1:11" s="20" customFormat="1" ht="16.5" customHeight="1">
      <c r="A139" s="85"/>
      <c r="B139" s="29"/>
      <c r="C139" s="26"/>
      <c r="D139" s="24"/>
      <c r="E139" s="24"/>
      <c r="F139" s="45"/>
      <c r="G139" s="30" t="s">
        <v>145</v>
      </c>
      <c r="H139" s="55">
        <f>SUM(H133:H138)</f>
        <v>28276</v>
      </c>
      <c r="I139" s="55">
        <f>SUM(I133:I138)</f>
        <v>28276</v>
      </c>
      <c r="J139" s="86">
        <f>SUM(J133:J138)</f>
        <v>28185.48</v>
      </c>
      <c r="K139" s="19"/>
    </row>
    <row r="140" spans="1:11" ht="18" customHeight="1">
      <c r="A140" s="152">
        <v>22</v>
      </c>
      <c r="B140" s="124" t="s">
        <v>26</v>
      </c>
      <c r="C140" s="18" t="s">
        <v>35</v>
      </c>
      <c r="D140" s="18" t="s">
        <v>37</v>
      </c>
      <c r="E140" s="18" t="s">
        <v>41</v>
      </c>
      <c r="F140" s="150">
        <f>H140+H142+H143+H145</f>
        <v>13556</v>
      </c>
      <c r="G140" s="136" t="s">
        <v>176</v>
      </c>
      <c r="H140" s="131">
        <v>717</v>
      </c>
      <c r="I140" s="54">
        <v>17</v>
      </c>
      <c r="J140" s="84">
        <v>17</v>
      </c>
      <c r="K140" s="6"/>
    </row>
    <row r="141" spans="1:11" ht="16.5" customHeight="1">
      <c r="A141" s="152"/>
      <c r="B141" s="125"/>
      <c r="C141" s="18" t="s">
        <v>35</v>
      </c>
      <c r="D141" s="18" t="s">
        <v>37</v>
      </c>
      <c r="E141" s="18" t="s">
        <v>90</v>
      </c>
      <c r="F141" s="150"/>
      <c r="G141" s="137"/>
      <c r="H141" s="131"/>
      <c r="I141" s="54">
        <v>700</v>
      </c>
      <c r="J141" s="84">
        <v>700</v>
      </c>
      <c r="K141" s="6"/>
    </row>
    <row r="142" spans="1:11" ht="16.5" customHeight="1">
      <c r="A142" s="152"/>
      <c r="B142" s="125"/>
      <c r="C142" s="18" t="s">
        <v>35</v>
      </c>
      <c r="D142" s="18" t="s">
        <v>36</v>
      </c>
      <c r="E142" s="18" t="s">
        <v>90</v>
      </c>
      <c r="F142" s="150"/>
      <c r="G142" s="15" t="s">
        <v>170</v>
      </c>
      <c r="H142" s="54">
        <v>6839</v>
      </c>
      <c r="I142" s="54">
        <v>6839</v>
      </c>
      <c r="J142" s="84">
        <v>6839</v>
      </c>
      <c r="K142" s="6"/>
    </row>
    <row r="143" spans="1:11" ht="16.5" customHeight="1">
      <c r="A143" s="152"/>
      <c r="B143" s="125"/>
      <c r="C143" s="18" t="s">
        <v>47</v>
      </c>
      <c r="D143" s="18" t="s">
        <v>55</v>
      </c>
      <c r="E143" s="18" t="s">
        <v>41</v>
      </c>
      <c r="F143" s="150"/>
      <c r="G143" s="129" t="s">
        <v>106</v>
      </c>
      <c r="H143" s="131">
        <v>2000</v>
      </c>
      <c r="I143" s="54">
        <v>647</v>
      </c>
      <c r="J143" s="84">
        <v>550.04</v>
      </c>
      <c r="K143" s="6"/>
    </row>
    <row r="144" spans="1:11" ht="16.5" customHeight="1">
      <c r="A144" s="152"/>
      <c r="B144" s="125"/>
      <c r="C144" s="18" t="s">
        <v>47</v>
      </c>
      <c r="D144" s="18" t="s">
        <v>55</v>
      </c>
      <c r="E144" s="18" t="s">
        <v>90</v>
      </c>
      <c r="F144" s="150"/>
      <c r="G144" s="130"/>
      <c r="H144" s="132"/>
      <c r="I144" s="54">
        <v>1353</v>
      </c>
      <c r="J144" s="84">
        <v>1353</v>
      </c>
      <c r="K144" s="6"/>
    </row>
    <row r="145" spans="1:11" ht="16.5" customHeight="1">
      <c r="A145" s="152"/>
      <c r="B145" s="88"/>
      <c r="C145" s="18" t="s">
        <v>47</v>
      </c>
      <c r="D145" s="18" t="s">
        <v>108</v>
      </c>
      <c r="E145" s="18" t="s">
        <v>41</v>
      </c>
      <c r="F145" s="150"/>
      <c r="G145" s="15" t="s">
        <v>107</v>
      </c>
      <c r="H145" s="54">
        <v>4000</v>
      </c>
      <c r="I145" s="54">
        <v>4000</v>
      </c>
      <c r="J145" s="84">
        <v>3999.96</v>
      </c>
      <c r="K145" s="6"/>
    </row>
    <row r="146" spans="1:11" ht="16.5" customHeight="1">
      <c r="A146" s="85"/>
      <c r="B146" s="29"/>
      <c r="C146" s="24"/>
      <c r="D146" s="24"/>
      <c r="E146" s="24"/>
      <c r="F146" s="45"/>
      <c r="G146" s="30" t="s">
        <v>145</v>
      </c>
      <c r="H146" s="55">
        <f>SUM(H140:H145)</f>
        <v>13556</v>
      </c>
      <c r="I146" s="55">
        <f>SUM(I140:I145)</f>
        <v>13556</v>
      </c>
      <c r="J146" s="86">
        <f>SUM(J140:J145)</f>
        <v>13459</v>
      </c>
      <c r="K146" s="6"/>
    </row>
    <row r="147" spans="1:11" ht="16.5" customHeight="1">
      <c r="A147" s="152">
        <v>23</v>
      </c>
      <c r="B147" s="144" t="s">
        <v>27</v>
      </c>
      <c r="C147" s="18" t="s">
        <v>38</v>
      </c>
      <c r="D147" s="18" t="s">
        <v>39</v>
      </c>
      <c r="E147" s="18" t="s">
        <v>41</v>
      </c>
      <c r="F147" s="150">
        <v>23883</v>
      </c>
      <c r="G147" s="129" t="s">
        <v>182</v>
      </c>
      <c r="H147" s="131">
        <v>1000</v>
      </c>
      <c r="I147" s="54">
        <v>885</v>
      </c>
      <c r="J147" s="84">
        <v>387.8</v>
      </c>
      <c r="K147" s="6"/>
    </row>
    <row r="148" spans="1:11" ht="16.5" customHeight="1">
      <c r="A148" s="152"/>
      <c r="B148" s="144"/>
      <c r="C148" s="18" t="s">
        <v>38</v>
      </c>
      <c r="D148" s="18" t="s">
        <v>39</v>
      </c>
      <c r="E148" s="18" t="s">
        <v>144</v>
      </c>
      <c r="F148" s="150"/>
      <c r="G148" s="130"/>
      <c r="H148" s="132"/>
      <c r="I148" s="54">
        <v>94</v>
      </c>
      <c r="J148" s="84">
        <v>0</v>
      </c>
      <c r="K148" s="6"/>
    </row>
    <row r="149" spans="1:11" ht="16.5" customHeight="1">
      <c r="A149" s="152"/>
      <c r="B149" s="144"/>
      <c r="C149" s="18" t="s">
        <v>38</v>
      </c>
      <c r="D149" s="18" t="s">
        <v>39</v>
      </c>
      <c r="E149" s="18" t="s">
        <v>90</v>
      </c>
      <c r="F149" s="150"/>
      <c r="G149" s="130"/>
      <c r="H149" s="132"/>
      <c r="I149" s="54">
        <v>21</v>
      </c>
      <c r="J149" s="84">
        <v>20.33</v>
      </c>
      <c r="K149" s="6"/>
    </row>
    <row r="150" spans="1:11" ht="16.5" customHeight="1">
      <c r="A150" s="152"/>
      <c r="B150" s="144"/>
      <c r="C150" s="18" t="s">
        <v>35</v>
      </c>
      <c r="D150" s="18" t="s">
        <v>37</v>
      </c>
      <c r="E150" s="18" t="s">
        <v>41</v>
      </c>
      <c r="F150" s="150"/>
      <c r="G150" s="129" t="s">
        <v>109</v>
      </c>
      <c r="H150" s="131">
        <v>2000</v>
      </c>
      <c r="I150" s="54">
        <v>1100</v>
      </c>
      <c r="J150" s="84">
        <v>931.5</v>
      </c>
      <c r="K150" s="6"/>
    </row>
    <row r="151" spans="1:11" ht="16.5" customHeight="1">
      <c r="A151" s="152"/>
      <c r="B151" s="144"/>
      <c r="C151" s="18" t="s">
        <v>35</v>
      </c>
      <c r="D151" s="18" t="s">
        <v>37</v>
      </c>
      <c r="E151" s="18" t="s">
        <v>90</v>
      </c>
      <c r="F151" s="150"/>
      <c r="G151" s="129"/>
      <c r="H151" s="131"/>
      <c r="I151" s="54">
        <v>900</v>
      </c>
      <c r="J151" s="84">
        <v>900</v>
      </c>
      <c r="K151" s="6"/>
    </row>
    <row r="152" spans="1:11" ht="16.5" customHeight="1">
      <c r="A152" s="152"/>
      <c r="B152" s="144"/>
      <c r="C152" s="14">
        <v>900</v>
      </c>
      <c r="D152" s="18" t="s">
        <v>36</v>
      </c>
      <c r="E152" s="18" t="s">
        <v>40</v>
      </c>
      <c r="F152" s="150"/>
      <c r="G152" s="15" t="s">
        <v>112</v>
      </c>
      <c r="H152" s="54">
        <v>7000</v>
      </c>
      <c r="I152" s="54">
        <v>7000</v>
      </c>
      <c r="J152" s="84">
        <v>7000</v>
      </c>
      <c r="K152" s="6"/>
    </row>
    <row r="153" spans="1:11" ht="16.5" customHeight="1">
      <c r="A153" s="152"/>
      <c r="B153" s="144"/>
      <c r="C153" s="18" t="s">
        <v>47</v>
      </c>
      <c r="D153" s="18" t="s">
        <v>55</v>
      </c>
      <c r="E153" s="18" t="s">
        <v>41</v>
      </c>
      <c r="F153" s="150"/>
      <c r="G153" s="129" t="s">
        <v>110</v>
      </c>
      <c r="H153" s="131">
        <v>2000</v>
      </c>
      <c r="I153" s="54">
        <v>1772</v>
      </c>
      <c r="J153" s="84">
        <v>1771.86</v>
      </c>
      <c r="K153" s="6"/>
    </row>
    <row r="154" spans="1:11" ht="16.5" customHeight="1">
      <c r="A154" s="152"/>
      <c r="B154" s="144"/>
      <c r="C154" s="18" t="s">
        <v>47</v>
      </c>
      <c r="D154" s="18" t="s">
        <v>55</v>
      </c>
      <c r="E154" s="18" t="s">
        <v>90</v>
      </c>
      <c r="F154" s="150"/>
      <c r="G154" s="130"/>
      <c r="H154" s="132"/>
      <c r="I154" s="54">
        <v>228</v>
      </c>
      <c r="J154" s="84">
        <v>228.14</v>
      </c>
      <c r="K154" s="6"/>
    </row>
    <row r="155" spans="1:11" ht="16.5" customHeight="1">
      <c r="A155" s="154"/>
      <c r="B155" s="89"/>
      <c r="C155" s="14">
        <v>921</v>
      </c>
      <c r="D155" s="18" t="s">
        <v>48</v>
      </c>
      <c r="E155" s="18" t="s">
        <v>40</v>
      </c>
      <c r="F155" s="150"/>
      <c r="G155" s="15" t="s">
        <v>111</v>
      </c>
      <c r="H155" s="54">
        <v>10000</v>
      </c>
      <c r="I155" s="54">
        <v>10000</v>
      </c>
      <c r="J155" s="84">
        <v>10000</v>
      </c>
      <c r="K155" s="6"/>
    </row>
    <row r="156" spans="1:11" ht="16.5" customHeight="1">
      <c r="A156" s="98"/>
      <c r="B156" s="40"/>
      <c r="C156" s="61">
        <v>926</v>
      </c>
      <c r="D156" s="62" t="s">
        <v>103</v>
      </c>
      <c r="E156" s="62" t="s">
        <v>41</v>
      </c>
      <c r="F156" s="39"/>
      <c r="G156" s="63" t="s">
        <v>157</v>
      </c>
      <c r="H156" s="64">
        <v>1883</v>
      </c>
      <c r="I156" s="64">
        <v>1883</v>
      </c>
      <c r="J156" s="83">
        <v>1883</v>
      </c>
      <c r="K156" s="6"/>
    </row>
    <row r="157" spans="1:11" ht="16.5" customHeight="1">
      <c r="A157" s="85"/>
      <c r="B157" s="27"/>
      <c r="C157" s="26"/>
      <c r="D157" s="24"/>
      <c r="E157" s="24"/>
      <c r="F157" s="45"/>
      <c r="G157" s="30" t="s">
        <v>145</v>
      </c>
      <c r="H157" s="55">
        <f>SUM(H147:H156)</f>
        <v>23883</v>
      </c>
      <c r="I157" s="55">
        <f>SUM(I147:I156)</f>
        <v>23883</v>
      </c>
      <c r="J157" s="86">
        <f>SUM(J147:J156)</f>
        <v>23122.63</v>
      </c>
      <c r="K157" s="6"/>
    </row>
    <row r="158" spans="1:11" ht="16.5" customHeight="1">
      <c r="A158" s="156">
        <v>24</v>
      </c>
      <c r="B158" s="144" t="s">
        <v>28</v>
      </c>
      <c r="C158" s="18" t="s">
        <v>35</v>
      </c>
      <c r="D158" s="18" t="s">
        <v>37</v>
      </c>
      <c r="E158" s="18" t="s">
        <v>41</v>
      </c>
      <c r="F158" s="150">
        <f>H158+H159+H160</f>
        <v>9396</v>
      </c>
      <c r="G158" s="15" t="s">
        <v>177</v>
      </c>
      <c r="H158" s="54">
        <v>200</v>
      </c>
      <c r="I158" s="54">
        <v>200</v>
      </c>
      <c r="J158" s="84">
        <v>196.21</v>
      </c>
      <c r="K158" s="6"/>
    </row>
    <row r="159" spans="1:11" ht="16.5" customHeight="1">
      <c r="A159" s="156"/>
      <c r="B159" s="144"/>
      <c r="C159" s="14">
        <v>921</v>
      </c>
      <c r="D159" s="18" t="s">
        <v>48</v>
      </c>
      <c r="E159" s="18" t="s">
        <v>41</v>
      </c>
      <c r="F159" s="150"/>
      <c r="G159" s="15" t="s">
        <v>113</v>
      </c>
      <c r="H159" s="54">
        <v>7396</v>
      </c>
      <c r="I159" s="54">
        <v>7396</v>
      </c>
      <c r="J159" s="84">
        <v>7390.43</v>
      </c>
      <c r="K159" s="2"/>
    </row>
    <row r="160" spans="1:11" ht="16.5" customHeight="1">
      <c r="A160" s="156"/>
      <c r="B160" s="144"/>
      <c r="C160" s="14">
        <v>921</v>
      </c>
      <c r="D160" s="18" t="s">
        <v>48</v>
      </c>
      <c r="E160" s="18" t="s">
        <v>41</v>
      </c>
      <c r="F160" s="150"/>
      <c r="G160" s="15" t="s">
        <v>114</v>
      </c>
      <c r="H160" s="54">
        <v>1800</v>
      </c>
      <c r="I160" s="54">
        <v>1800</v>
      </c>
      <c r="J160" s="84">
        <v>1800</v>
      </c>
      <c r="K160" s="6"/>
    </row>
    <row r="161" spans="1:11" ht="16.5" customHeight="1">
      <c r="A161" s="107"/>
      <c r="B161" s="27"/>
      <c r="C161" s="26"/>
      <c r="D161" s="24"/>
      <c r="E161" s="24"/>
      <c r="F161" s="45"/>
      <c r="G161" s="30" t="s">
        <v>145</v>
      </c>
      <c r="H161" s="55">
        <f>SUM(H158:H160)</f>
        <v>9396</v>
      </c>
      <c r="I161" s="55">
        <f>SUM(I158:I160)</f>
        <v>9396</v>
      </c>
      <c r="J161" s="86">
        <f>SUM(J158:J160)</f>
        <v>9386.64</v>
      </c>
      <c r="K161" s="6"/>
    </row>
    <row r="162" spans="1:11" ht="16.5" customHeight="1">
      <c r="A162" s="152">
        <v>25</v>
      </c>
      <c r="B162" s="144" t="s">
        <v>29</v>
      </c>
      <c r="C162" s="18" t="s">
        <v>35</v>
      </c>
      <c r="D162" s="18" t="s">
        <v>37</v>
      </c>
      <c r="E162" s="18" t="s">
        <v>41</v>
      </c>
      <c r="F162" s="150">
        <f>H162+H163+I164</f>
        <v>6749</v>
      </c>
      <c r="G162" s="15" t="s">
        <v>115</v>
      </c>
      <c r="H162" s="54">
        <v>500</v>
      </c>
      <c r="I162" s="54">
        <v>500</v>
      </c>
      <c r="J162" s="84">
        <v>500</v>
      </c>
      <c r="K162" s="6"/>
    </row>
    <row r="163" spans="1:11" ht="16.5" customHeight="1">
      <c r="A163" s="152"/>
      <c r="B163" s="144"/>
      <c r="C163" s="18" t="s">
        <v>35</v>
      </c>
      <c r="D163" s="18" t="s">
        <v>37</v>
      </c>
      <c r="E163" s="18" t="s">
        <v>41</v>
      </c>
      <c r="F163" s="150"/>
      <c r="G163" s="15" t="s">
        <v>116</v>
      </c>
      <c r="H163" s="54">
        <v>249</v>
      </c>
      <c r="I163" s="54">
        <v>249</v>
      </c>
      <c r="J163" s="84">
        <v>200</v>
      </c>
      <c r="K163" s="12"/>
    </row>
    <row r="164" spans="1:11" ht="16.5" customHeight="1">
      <c r="A164" s="152"/>
      <c r="B164" s="144"/>
      <c r="C164" s="14">
        <v>900</v>
      </c>
      <c r="D164" s="18" t="s">
        <v>45</v>
      </c>
      <c r="E164" s="18" t="s">
        <v>40</v>
      </c>
      <c r="F164" s="150"/>
      <c r="G164" s="15" t="s">
        <v>117</v>
      </c>
      <c r="H164" s="54">
        <v>6000</v>
      </c>
      <c r="I164" s="54">
        <v>6000</v>
      </c>
      <c r="J164" s="84">
        <v>5999.07</v>
      </c>
      <c r="K164" s="6"/>
    </row>
    <row r="165" spans="1:11" ht="16.5" customHeight="1">
      <c r="A165" s="85"/>
      <c r="B165" s="27"/>
      <c r="C165" s="26"/>
      <c r="D165" s="24"/>
      <c r="E165" s="24"/>
      <c r="F165" s="45"/>
      <c r="G165" s="30" t="s">
        <v>145</v>
      </c>
      <c r="H165" s="55">
        <f>SUM(H162:H164)</f>
        <v>6749</v>
      </c>
      <c r="I165" s="55">
        <f>SUM(I162:I164)</f>
        <v>6749</v>
      </c>
      <c r="J165" s="86">
        <f>SUM(J162:J164)</f>
        <v>6699.07</v>
      </c>
      <c r="K165" s="6"/>
    </row>
    <row r="166" spans="1:11" ht="16.5" customHeight="1">
      <c r="A166" s="152">
        <v>26</v>
      </c>
      <c r="B166" s="144" t="s">
        <v>30</v>
      </c>
      <c r="C166" s="18" t="s">
        <v>78</v>
      </c>
      <c r="D166" s="18" t="s">
        <v>158</v>
      </c>
      <c r="E166" s="18" t="s">
        <v>84</v>
      </c>
      <c r="F166" s="150">
        <v>29090</v>
      </c>
      <c r="G166" s="15" t="s">
        <v>118</v>
      </c>
      <c r="H166" s="54">
        <v>10000</v>
      </c>
      <c r="I166" s="54">
        <v>10000</v>
      </c>
      <c r="J166" s="84">
        <v>10000</v>
      </c>
      <c r="K166" s="6"/>
    </row>
    <row r="167" spans="1:11" ht="16.5" customHeight="1">
      <c r="A167" s="152"/>
      <c r="B167" s="144"/>
      <c r="C167" s="18" t="s">
        <v>78</v>
      </c>
      <c r="D167" s="18" t="s">
        <v>120</v>
      </c>
      <c r="E167" s="18" t="s">
        <v>41</v>
      </c>
      <c r="F167" s="150"/>
      <c r="G167" s="129" t="s">
        <v>119</v>
      </c>
      <c r="H167" s="131">
        <v>2800</v>
      </c>
      <c r="I167" s="54">
        <v>1816</v>
      </c>
      <c r="J167" s="84">
        <v>1775.8</v>
      </c>
      <c r="K167" s="6"/>
    </row>
    <row r="168" spans="1:11" ht="16.5" customHeight="1">
      <c r="A168" s="152"/>
      <c r="B168" s="144"/>
      <c r="C168" s="18" t="s">
        <v>78</v>
      </c>
      <c r="D168" s="18" t="s">
        <v>120</v>
      </c>
      <c r="E168" s="18" t="s">
        <v>90</v>
      </c>
      <c r="F168" s="150"/>
      <c r="G168" s="129"/>
      <c r="H168" s="131"/>
      <c r="I168" s="54">
        <v>984</v>
      </c>
      <c r="J168" s="84">
        <v>987</v>
      </c>
      <c r="K168" s="6"/>
    </row>
    <row r="169" spans="1:11" ht="16.5" customHeight="1">
      <c r="A169" s="152"/>
      <c r="B169" s="144"/>
      <c r="C169" s="18" t="s">
        <v>42</v>
      </c>
      <c r="D169" s="18" t="s">
        <v>60</v>
      </c>
      <c r="E169" s="18" t="s">
        <v>41</v>
      </c>
      <c r="F169" s="150"/>
      <c r="G169" s="15" t="s">
        <v>178</v>
      </c>
      <c r="H169" s="54">
        <v>5000</v>
      </c>
      <c r="I169" s="54">
        <v>5000</v>
      </c>
      <c r="J169" s="84">
        <v>5000</v>
      </c>
      <c r="K169" s="6"/>
    </row>
    <row r="170" spans="1:11" ht="16.5" customHeight="1">
      <c r="A170" s="152"/>
      <c r="B170" s="144"/>
      <c r="C170" s="18" t="s">
        <v>35</v>
      </c>
      <c r="D170" s="18" t="s">
        <v>50</v>
      </c>
      <c r="E170" s="18" t="s">
        <v>41</v>
      </c>
      <c r="F170" s="150"/>
      <c r="G170" s="129" t="s">
        <v>121</v>
      </c>
      <c r="H170" s="131">
        <v>2617</v>
      </c>
      <c r="I170" s="54">
        <v>2064</v>
      </c>
      <c r="J170" s="84">
        <v>2063.64</v>
      </c>
      <c r="K170" s="6"/>
    </row>
    <row r="171" spans="1:11" ht="16.5" customHeight="1">
      <c r="A171" s="152"/>
      <c r="B171" s="144"/>
      <c r="C171" s="18" t="s">
        <v>35</v>
      </c>
      <c r="D171" s="18" t="s">
        <v>50</v>
      </c>
      <c r="E171" s="18" t="s">
        <v>84</v>
      </c>
      <c r="F171" s="150"/>
      <c r="G171" s="129"/>
      <c r="H171" s="131"/>
      <c r="I171" s="54">
        <v>533</v>
      </c>
      <c r="J171" s="84">
        <v>532.59</v>
      </c>
      <c r="K171" s="6"/>
    </row>
    <row r="172" spans="1:11" ht="16.5" customHeight="1">
      <c r="A172" s="152"/>
      <c r="B172" s="144"/>
      <c r="C172" s="18" t="s">
        <v>35</v>
      </c>
      <c r="D172" s="18" t="s">
        <v>50</v>
      </c>
      <c r="E172" s="18" t="s">
        <v>90</v>
      </c>
      <c r="F172" s="150"/>
      <c r="G172" s="130"/>
      <c r="H172" s="131"/>
      <c r="I172" s="54">
        <v>20</v>
      </c>
      <c r="J172" s="84">
        <v>20</v>
      </c>
      <c r="K172" s="6"/>
    </row>
    <row r="173" spans="1:11" ht="16.5" customHeight="1">
      <c r="A173" s="152"/>
      <c r="B173" s="144"/>
      <c r="C173" s="18" t="s">
        <v>35</v>
      </c>
      <c r="D173" s="18" t="s">
        <v>37</v>
      </c>
      <c r="E173" s="18" t="s">
        <v>41</v>
      </c>
      <c r="F173" s="150"/>
      <c r="G173" s="129" t="s">
        <v>179</v>
      </c>
      <c r="H173" s="131">
        <v>2973</v>
      </c>
      <c r="I173" s="54">
        <v>2605</v>
      </c>
      <c r="J173" s="84">
        <v>2604.95</v>
      </c>
      <c r="K173" s="6"/>
    </row>
    <row r="174" spans="1:11" ht="16.5" customHeight="1">
      <c r="A174" s="152"/>
      <c r="B174" s="144"/>
      <c r="C174" s="18" t="s">
        <v>35</v>
      </c>
      <c r="D174" s="18" t="s">
        <v>37</v>
      </c>
      <c r="E174" s="18" t="s">
        <v>84</v>
      </c>
      <c r="F174" s="150"/>
      <c r="G174" s="129"/>
      <c r="H174" s="131"/>
      <c r="I174" s="54">
        <v>118</v>
      </c>
      <c r="J174" s="84">
        <v>117.01</v>
      </c>
      <c r="K174" s="6"/>
    </row>
    <row r="175" spans="1:11" ht="16.5" customHeight="1">
      <c r="A175" s="152"/>
      <c r="B175" s="144"/>
      <c r="C175" s="18" t="s">
        <v>35</v>
      </c>
      <c r="D175" s="18" t="s">
        <v>37</v>
      </c>
      <c r="E175" s="18" t="s">
        <v>90</v>
      </c>
      <c r="F175" s="150"/>
      <c r="G175" s="130"/>
      <c r="H175" s="131"/>
      <c r="I175" s="54">
        <v>250</v>
      </c>
      <c r="J175" s="84">
        <v>250</v>
      </c>
      <c r="K175" s="6"/>
    </row>
    <row r="176" spans="1:11" ht="16.5" customHeight="1">
      <c r="A176" s="152"/>
      <c r="B176" s="144"/>
      <c r="C176" s="18" t="s">
        <v>35</v>
      </c>
      <c r="D176" s="18" t="s">
        <v>37</v>
      </c>
      <c r="E176" s="18" t="s">
        <v>41</v>
      </c>
      <c r="F176" s="150"/>
      <c r="G176" s="15" t="s">
        <v>122</v>
      </c>
      <c r="H176" s="54">
        <v>1000</v>
      </c>
      <c r="I176" s="54">
        <v>1000</v>
      </c>
      <c r="J176" s="84">
        <v>999.79</v>
      </c>
      <c r="K176" s="6"/>
    </row>
    <row r="177" spans="1:11" ht="16.5" customHeight="1">
      <c r="A177" s="152"/>
      <c r="B177" s="144"/>
      <c r="C177" s="18" t="s">
        <v>35</v>
      </c>
      <c r="D177" s="18" t="s">
        <v>36</v>
      </c>
      <c r="E177" s="18" t="s">
        <v>41</v>
      </c>
      <c r="F177" s="150"/>
      <c r="G177" s="15" t="s">
        <v>159</v>
      </c>
      <c r="H177" s="54">
        <v>2200</v>
      </c>
      <c r="I177" s="54">
        <v>2200</v>
      </c>
      <c r="J177" s="84">
        <v>2200</v>
      </c>
      <c r="K177" s="6"/>
    </row>
    <row r="178" spans="1:11" ht="16.5" customHeight="1">
      <c r="A178" s="154"/>
      <c r="B178" s="144"/>
      <c r="C178" s="18" t="s">
        <v>47</v>
      </c>
      <c r="D178" s="18" t="s">
        <v>55</v>
      </c>
      <c r="E178" s="18" t="s">
        <v>41</v>
      </c>
      <c r="F178" s="155"/>
      <c r="G178" s="129" t="s">
        <v>160</v>
      </c>
      <c r="H178" s="131">
        <v>2300</v>
      </c>
      <c r="I178" s="54">
        <v>380</v>
      </c>
      <c r="J178" s="84">
        <v>375.9</v>
      </c>
      <c r="K178" s="6"/>
    </row>
    <row r="179" spans="1:11" ht="16.5" customHeight="1">
      <c r="A179" s="82"/>
      <c r="B179" s="145"/>
      <c r="C179" s="18" t="s">
        <v>47</v>
      </c>
      <c r="D179" s="18" t="s">
        <v>55</v>
      </c>
      <c r="E179" s="18" t="s">
        <v>90</v>
      </c>
      <c r="F179" s="47"/>
      <c r="G179" s="130"/>
      <c r="H179" s="131"/>
      <c r="I179" s="54">
        <v>1920</v>
      </c>
      <c r="J179" s="84">
        <v>1920</v>
      </c>
      <c r="K179" s="6"/>
    </row>
    <row r="180" spans="1:11" ht="16.5" customHeight="1">
      <c r="A180" s="98"/>
      <c r="B180" s="145"/>
      <c r="C180" s="18" t="s">
        <v>81</v>
      </c>
      <c r="D180" s="18" t="s">
        <v>82</v>
      </c>
      <c r="E180" s="18" t="s">
        <v>41</v>
      </c>
      <c r="F180" s="39"/>
      <c r="G180" s="15" t="s">
        <v>161</v>
      </c>
      <c r="H180" s="54">
        <v>200</v>
      </c>
      <c r="I180" s="54">
        <v>200</v>
      </c>
      <c r="J180" s="84">
        <v>190.9</v>
      </c>
      <c r="K180" s="6"/>
    </row>
    <row r="181" spans="1:11" ht="16.5" customHeight="1">
      <c r="A181" s="85"/>
      <c r="B181" s="27"/>
      <c r="C181" s="24"/>
      <c r="D181" s="24"/>
      <c r="E181" s="24"/>
      <c r="F181" s="45"/>
      <c r="G181" s="31" t="s">
        <v>145</v>
      </c>
      <c r="H181" s="55">
        <f>SUM(H166:H180)</f>
        <v>29090</v>
      </c>
      <c r="I181" s="55">
        <f>SUM(I166:I180)</f>
        <v>29090</v>
      </c>
      <c r="J181" s="86">
        <f>SUM(J166:J180)</f>
        <v>29037.58</v>
      </c>
      <c r="K181" s="6"/>
    </row>
    <row r="182" spans="1:11" ht="16.5" customHeight="1">
      <c r="A182" s="152">
        <v>27</v>
      </c>
      <c r="B182" s="124" t="s">
        <v>31</v>
      </c>
      <c r="C182" s="18" t="s">
        <v>78</v>
      </c>
      <c r="D182" s="18" t="s">
        <v>120</v>
      </c>
      <c r="E182" s="18" t="s">
        <v>147</v>
      </c>
      <c r="F182" s="150">
        <f>H182+H183+H184+H185+H186</f>
        <v>9977</v>
      </c>
      <c r="G182" s="15" t="s">
        <v>192</v>
      </c>
      <c r="H182" s="54">
        <v>5000</v>
      </c>
      <c r="I182" s="54">
        <v>5000</v>
      </c>
      <c r="J182" s="84">
        <v>4612.5</v>
      </c>
      <c r="K182" s="6"/>
    </row>
    <row r="183" spans="1:11" ht="32.25" customHeight="1">
      <c r="A183" s="152"/>
      <c r="B183" s="125"/>
      <c r="C183" s="18" t="s">
        <v>35</v>
      </c>
      <c r="D183" s="18" t="s">
        <v>37</v>
      </c>
      <c r="E183" s="18" t="s">
        <v>41</v>
      </c>
      <c r="F183" s="150"/>
      <c r="G183" s="15" t="s">
        <v>123</v>
      </c>
      <c r="H183" s="54">
        <v>977</v>
      </c>
      <c r="I183" s="54">
        <v>977</v>
      </c>
      <c r="J183" s="84">
        <v>397.99</v>
      </c>
      <c r="K183" s="6"/>
    </row>
    <row r="184" spans="1:11" ht="16.5" customHeight="1">
      <c r="A184" s="152"/>
      <c r="B184" s="125"/>
      <c r="C184" s="18" t="s">
        <v>47</v>
      </c>
      <c r="D184" s="18" t="s">
        <v>48</v>
      </c>
      <c r="E184" s="18" t="s">
        <v>139</v>
      </c>
      <c r="F184" s="150"/>
      <c r="G184" s="15" t="s">
        <v>125</v>
      </c>
      <c r="H184" s="54">
        <v>250</v>
      </c>
      <c r="I184" s="54">
        <v>250</v>
      </c>
      <c r="J184" s="84">
        <v>245.15</v>
      </c>
      <c r="K184" s="6"/>
    </row>
    <row r="185" spans="1:11" ht="16.5" customHeight="1">
      <c r="A185" s="152"/>
      <c r="B185" s="125"/>
      <c r="C185" s="18" t="s">
        <v>47</v>
      </c>
      <c r="D185" s="18" t="s">
        <v>48</v>
      </c>
      <c r="E185" s="18" t="s">
        <v>41</v>
      </c>
      <c r="F185" s="150"/>
      <c r="G185" s="15" t="s">
        <v>87</v>
      </c>
      <c r="H185" s="54">
        <v>3250</v>
      </c>
      <c r="I185" s="54">
        <v>3250</v>
      </c>
      <c r="J185" s="84">
        <v>3078.9</v>
      </c>
      <c r="K185" s="6"/>
    </row>
    <row r="186" spans="1:11" ht="16.5" customHeight="1">
      <c r="A186" s="152"/>
      <c r="B186" s="88"/>
      <c r="C186" s="18" t="s">
        <v>47</v>
      </c>
      <c r="D186" s="18" t="s">
        <v>48</v>
      </c>
      <c r="E186" s="18" t="s">
        <v>41</v>
      </c>
      <c r="F186" s="150"/>
      <c r="G186" s="15" t="s">
        <v>126</v>
      </c>
      <c r="H186" s="54">
        <v>500</v>
      </c>
      <c r="I186" s="54">
        <v>500</v>
      </c>
      <c r="J186" s="84">
        <v>500</v>
      </c>
      <c r="K186" s="6"/>
    </row>
    <row r="187" spans="1:11" ht="16.5" customHeight="1">
      <c r="A187" s="85"/>
      <c r="B187" s="27"/>
      <c r="C187" s="24"/>
      <c r="D187" s="24"/>
      <c r="E187" s="24"/>
      <c r="F187" s="45"/>
      <c r="G187" s="30" t="s">
        <v>145</v>
      </c>
      <c r="H187" s="55">
        <f>SUM(H182:H186)</f>
        <v>9977</v>
      </c>
      <c r="I187" s="55">
        <f>SUM(I182:I186)</f>
        <v>9977</v>
      </c>
      <c r="J187" s="86">
        <f>SUM(J182:J186)</f>
        <v>8834.539999999999</v>
      </c>
      <c r="K187" s="6"/>
    </row>
    <row r="188" spans="1:11" ht="16.5" customHeight="1">
      <c r="A188" s="152">
        <v>28</v>
      </c>
      <c r="B188" s="144" t="s">
        <v>32</v>
      </c>
      <c r="C188" s="18" t="s">
        <v>78</v>
      </c>
      <c r="D188" s="18" t="s">
        <v>79</v>
      </c>
      <c r="E188" s="18" t="s">
        <v>84</v>
      </c>
      <c r="F188" s="150">
        <v>8465</v>
      </c>
      <c r="G188" s="15" t="s">
        <v>127</v>
      </c>
      <c r="H188" s="54">
        <v>2065</v>
      </c>
      <c r="I188" s="54">
        <v>2065</v>
      </c>
      <c r="J188" s="84">
        <v>2065</v>
      </c>
      <c r="K188" s="6"/>
    </row>
    <row r="189" spans="1:11" ht="16.5" customHeight="1">
      <c r="A189" s="152"/>
      <c r="B189" s="144"/>
      <c r="C189" s="18" t="s">
        <v>78</v>
      </c>
      <c r="D189" s="18" t="s">
        <v>83</v>
      </c>
      <c r="E189" s="18" t="s">
        <v>41</v>
      </c>
      <c r="F189" s="150"/>
      <c r="G189" s="15" t="s">
        <v>128</v>
      </c>
      <c r="H189" s="54">
        <v>2000</v>
      </c>
      <c r="I189" s="54">
        <v>2000</v>
      </c>
      <c r="J189" s="84">
        <v>2000</v>
      </c>
      <c r="K189" s="6"/>
    </row>
    <row r="190" spans="1:11" ht="16.5" customHeight="1">
      <c r="A190" s="152"/>
      <c r="B190" s="144"/>
      <c r="C190" s="18" t="s">
        <v>35</v>
      </c>
      <c r="D190" s="18" t="s">
        <v>50</v>
      </c>
      <c r="E190" s="18" t="s">
        <v>90</v>
      </c>
      <c r="F190" s="150"/>
      <c r="G190" s="15" t="s">
        <v>130</v>
      </c>
      <c r="H190" s="54">
        <v>600</v>
      </c>
      <c r="I190" s="54">
        <v>600</v>
      </c>
      <c r="J190" s="84">
        <v>113.4</v>
      </c>
      <c r="K190" s="6"/>
    </row>
    <row r="191" spans="1:11" ht="16.5" customHeight="1">
      <c r="A191" s="152"/>
      <c r="B191" s="144"/>
      <c r="C191" s="18" t="s">
        <v>47</v>
      </c>
      <c r="D191" s="18" t="s">
        <v>48</v>
      </c>
      <c r="E191" s="18" t="s">
        <v>41</v>
      </c>
      <c r="F191" s="150"/>
      <c r="G191" s="15" t="s">
        <v>86</v>
      </c>
      <c r="H191" s="54">
        <v>200</v>
      </c>
      <c r="I191" s="54">
        <v>200</v>
      </c>
      <c r="J191" s="84">
        <v>0</v>
      </c>
      <c r="K191" s="6"/>
    </row>
    <row r="192" spans="1:11" ht="16.5" customHeight="1">
      <c r="A192" s="152"/>
      <c r="B192" s="144"/>
      <c r="C192" s="18" t="s">
        <v>35</v>
      </c>
      <c r="D192" s="18" t="s">
        <v>37</v>
      </c>
      <c r="E192" s="18" t="s">
        <v>41</v>
      </c>
      <c r="F192" s="150"/>
      <c r="G192" s="15" t="s">
        <v>75</v>
      </c>
      <c r="H192" s="54">
        <v>100</v>
      </c>
      <c r="I192" s="54">
        <v>100</v>
      </c>
      <c r="J192" s="84">
        <v>98.25</v>
      </c>
      <c r="K192" s="6"/>
    </row>
    <row r="193" spans="1:11" ht="16.5" customHeight="1">
      <c r="A193" s="153"/>
      <c r="B193" s="145"/>
      <c r="C193" s="18" t="s">
        <v>81</v>
      </c>
      <c r="D193" s="18" t="s">
        <v>82</v>
      </c>
      <c r="E193" s="18" t="s">
        <v>41</v>
      </c>
      <c r="F193" s="151"/>
      <c r="G193" s="15" t="s">
        <v>129</v>
      </c>
      <c r="H193" s="54">
        <v>3500</v>
      </c>
      <c r="I193" s="54">
        <v>3500</v>
      </c>
      <c r="J193" s="84">
        <v>2709</v>
      </c>
      <c r="K193" s="6"/>
    </row>
    <row r="194" spans="1:11" ht="16.5" customHeight="1">
      <c r="A194" s="103"/>
      <c r="B194" s="23"/>
      <c r="C194" s="24"/>
      <c r="D194" s="24"/>
      <c r="E194" s="24"/>
      <c r="F194" s="23"/>
      <c r="G194" s="30" t="s">
        <v>145</v>
      </c>
      <c r="H194" s="55">
        <f>SUM(H188:H193)</f>
        <v>8465</v>
      </c>
      <c r="I194" s="55">
        <f>SUM(I188:I193)</f>
        <v>8465</v>
      </c>
      <c r="J194" s="86">
        <f>SUM(J188:J193)</f>
        <v>6985.65</v>
      </c>
      <c r="K194" s="6"/>
    </row>
    <row r="195" spans="1:11" ht="33.75" customHeight="1">
      <c r="A195" s="152">
        <v>29</v>
      </c>
      <c r="B195" s="144" t="s">
        <v>33</v>
      </c>
      <c r="C195" s="18" t="s">
        <v>35</v>
      </c>
      <c r="D195" s="18" t="s">
        <v>37</v>
      </c>
      <c r="E195" s="18" t="s">
        <v>41</v>
      </c>
      <c r="F195" s="150">
        <v>10676</v>
      </c>
      <c r="G195" s="15" t="s">
        <v>183</v>
      </c>
      <c r="H195" s="54">
        <v>250</v>
      </c>
      <c r="I195" s="54">
        <v>250</v>
      </c>
      <c r="J195" s="84">
        <v>249.48</v>
      </c>
      <c r="K195" s="6"/>
    </row>
    <row r="196" spans="1:11" ht="35.25" customHeight="1">
      <c r="A196" s="153"/>
      <c r="B196" s="145"/>
      <c r="C196" s="14">
        <v>921</v>
      </c>
      <c r="D196" s="18" t="s">
        <v>48</v>
      </c>
      <c r="E196" s="18" t="s">
        <v>40</v>
      </c>
      <c r="F196" s="151"/>
      <c r="G196" s="15" t="s">
        <v>184</v>
      </c>
      <c r="H196" s="54">
        <v>800</v>
      </c>
      <c r="I196" s="54">
        <v>800</v>
      </c>
      <c r="J196" s="84">
        <v>800</v>
      </c>
      <c r="K196" s="6"/>
    </row>
    <row r="197" spans="1:11" ht="16.5" customHeight="1">
      <c r="A197" s="153"/>
      <c r="B197" s="145"/>
      <c r="C197" s="14">
        <v>921</v>
      </c>
      <c r="D197" s="18" t="s">
        <v>48</v>
      </c>
      <c r="E197" s="18" t="s">
        <v>84</v>
      </c>
      <c r="F197" s="151"/>
      <c r="G197" s="15" t="s">
        <v>162</v>
      </c>
      <c r="H197" s="54">
        <v>1000</v>
      </c>
      <c r="I197" s="54">
        <v>1000</v>
      </c>
      <c r="J197" s="84">
        <v>1000</v>
      </c>
      <c r="K197" s="6"/>
    </row>
    <row r="198" spans="1:11" ht="16.5" customHeight="1">
      <c r="A198" s="153"/>
      <c r="B198" s="145"/>
      <c r="C198" s="14">
        <v>921</v>
      </c>
      <c r="D198" s="18" t="s">
        <v>48</v>
      </c>
      <c r="E198" s="18" t="s">
        <v>40</v>
      </c>
      <c r="F198" s="151"/>
      <c r="G198" s="15" t="s">
        <v>163</v>
      </c>
      <c r="H198" s="54">
        <v>8376</v>
      </c>
      <c r="I198" s="54">
        <v>8376</v>
      </c>
      <c r="J198" s="84">
        <v>8376</v>
      </c>
      <c r="K198" s="6"/>
    </row>
    <row r="199" spans="1:11" ht="16.5" customHeight="1">
      <c r="A199" s="153"/>
      <c r="B199" s="145"/>
      <c r="C199" s="14">
        <v>921</v>
      </c>
      <c r="D199" s="18" t="s">
        <v>48</v>
      </c>
      <c r="E199" s="18" t="s">
        <v>41</v>
      </c>
      <c r="F199" s="151"/>
      <c r="G199" s="15" t="s">
        <v>132</v>
      </c>
      <c r="H199" s="54">
        <v>250</v>
      </c>
      <c r="I199" s="54">
        <v>250</v>
      </c>
      <c r="J199" s="84">
        <v>248.9</v>
      </c>
      <c r="K199" s="6"/>
    </row>
    <row r="200" spans="1:11" ht="16.5" customHeight="1">
      <c r="A200" s="103"/>
      <c r="B200" s="23"/>
      <c r="C200" s="26"/>
      <c r="D200" s="24"/>
      <c r="E200" s="24"/>
      <c r="F200" s="23"/>
      <c r="G200" s="30" t="s">
        <v>145</v>
      </c>
      <c r="H200" s="55">
        <f>SUM(H195:H199)</f>
        <v>10676</v>
      </c>
      <c r="I200" s="55">
        <f>SUM(I195:I199)</f>
        <v>10676</v>
      </c>
      <c r="J200" s="86">
        <f>SUM(J195:J199)</f>
        <v>10674.38</v>
      </c>
      <c r="K200" s="6"/>
    </row>
    <row r="201" spans="1:11" ht="16.5" customHeight="1">
      <c r="A201" s="108"/>
      <c r="B201" s="41"/>
      <c r="C201" s="14">
        <v>710</v>
      </c>
      <c r="D201" s="18" t="s">
        <v>134</v>
      </c>
      <c r="E201" s="18" t="s">
        <v>124</v>
      </c>
      <c r="F201" s="36"/>
      <c r="G201" s="15" t="s">
        <v>133</v>
      </c>
      <c r="H201" s="54">
        <v>6000</v>
      </c>
      <c r="I201" s="54">
        <v>6000</v>
      </c>
      <c r="J201" s="84">
        <v>6000</v>
      </c>
      <c r="K201" s="6"/>
    </row>
    <row r="202" spans="1:11" ht="16.5" customHeight="1">
      <c r="A202" s="157">
        <v>30</v>
      </c>
      <c r="B202" s="121" t="s">
        <v>34</v>
      </c>
      <c r="C202" s="18" t="s">
        <v>35</v>
      </c>
      <c r="D202" s="18" t="s">
        <v>50</v>
      </c>
      <c r="E202" s="18" t="s">
        <v>90</v>
      </c>
      <c r="F202" s="123">
        <f>H201+H202+H203</f>
        <v>6952</v>
      </c>
      <c r="G202" s="15" t="s">
        <v>180</v>
      </c>
      <c r="H202" s="54">
        <v>352</v>
      </c>
      <c r="I202" s="54">
        <v>352</v>
      </c>
      <c r="J202" s="84">
        <v>0</v>
      </c>
      <c r="K202" s="2"/>
    </row>
    <row r="203" spans="1:11" ht="16.5" customHeight="1">
      <c r="A203" s="152"/>
      <c r="B203" s="122"/>
      <c r="C203" s="18" t="s">
        <v>35</v>
      </c>
      <c r="D203" s="18" t="s">
        <v>37</v>
      </c>
      <c r="E203" s="18" t="s">
        <v>84</v>
      </c>
      <c r="F203" s="150"/>
      <c r="G203" s="129" t="s">
        <v>131</v>
      </c>
      <c r="H203" s="131">
        <v>600</v>
      </c>
      <c r="I203" s="54">
        <v>55</v>
      </c>
      <c r="J203" s="84">
        <v>49.99</v>
      </c>
      <c r="K203" s="2"/>
    </row>
    <row r="204" spans="1:11" ht="16.5" customHeight="1">
      <c r="A204" s="152"/>
      <c r="B204" s="122"/>
      <c r="C204" s="18" t="s">
        <v>35</v>
      </c>
      <c r="D204" s="18" t="s">
        <v>37</v>
      </c>
      <c r="E204" s="18" t="s">
        <v>41</v>
      </c>
      <c r="F204" s="150"/>
      <c r="G204" s="130"/>
      <c r="H204" s="132"/>
      <c r="I204" s="54">
        <v>545</v>
      </c>
      <c r="J204" s="84">
        <v>544.83</v>
      </c>
      <c r="K204" s="2"/>
    </row>
    <row r="205" spans="1:11" ht="16.5" customHeight="1" thickBot="1">
      <c r="A205" s="116"/>
      <c r="B205" s="117"/>
      <c r="C205" s="118"/>
      <c r="D205" s="118"/>
      <c r="E205" s="118"/>
      <c r="F205" s="119"/>
      <c r="G205" s="120" t="s">
        <v>145</v>
      </c>
      <c r="H205" s="126">
        <f>SUM(H201:H203)</f>
        <v>6952</v>
      </c>
      <c r="I205" s="126">
        <f>SUM(I201:I204)</f>
        <v>6952</v>
      </c>
      <c r="J205" s="127">
        <f>SUM(J201:J204)</f>
        <v>6594.82</v>
      </c>
      <c r="K205" s="2"/>
    </row>
    <row r="206" spans="1:11" ht="25.5" customHeight="1" thickBot="1">
      <c r="A206" s="109"/>
      <c r="B206" s="110"/>
      <c r="C206" s="111"/>
      <c r="D206" s="112"/>
      <c r="E206" s="112"/>
      <c r="F206" s="113">
        <v>426753</v>
      </c>
      <c r="G206" s="112" t="s">
        <v>164</v>
      </c>
      <c r="H206" s="114">
        <f>H13+H26+H33+H40+H43+H50+H59+H66+H75+H81+H84+H91+H94+H105+H111+H116+H120+H125+H127+H132+H139+H146+H157+H161+H165+H181+H187+H194+H200+H205</f>
        <v>426753</v>
      </c>
      <c r="I206" s="114">
        <f>I13+I26+I33+I40+I43+I50+I59+I66+I75+I81+I84+I91+I94+I105+I111+I116+I120+I125+I127+I132+I139+I146+I157+I161+I165+I181+I187+I194+I200+I205</f>
        <v>426753</v>
      </c>
      <c r="J206" s="115">
        <f>J13+J26+J33+J40+J43+J50+J59+J66+J75+J81+J84+J91+J94+J105+J111+J116+J120+J125+J127+J132+J139+J146+J157+J161+J165+J181+J187+J194+J200+J205</f>
        <v>401990.39</v>
      </c>
      <c r="K206" s="2"/>
    </row>
    <row r="207" ht="15">
      <c r="A207" s="9"/>
    </row>
    <row r="208" ht="15">
      <c r="H208" s="59"/>
    </row>
    <row r="209" ht="15">
      <c r="H209" s="59"/>
    </row>
  </sheetData>
  <sheetProtection/>
  <mergeCells count="165">
    <mergeCell ref="G153:G154"/>
    <mergeCell ref="G147:G149"/>
    <mergeCell ref="H147:H149"/>
    <mergeCell ref="G150:G151"/>
    <mergeCell ref="H150:H151"/>
    <mergeCell ref="H114:H115"/>
    <mergeCell ref="G123:G124"/>
    <mergeCell ref="H123:H124"/>
    <mergeCell ref="G96:G97"/>
    <mergeCell ref="H96:H97"/>
    <mergeCell ref="G100:G101"/>
    <mergeCell ref="H100:H101"/>
    <mergeCell ref="G114:G115"/>
    <mergeCell ref="G89:G90"/>
    <mergeCell ref="H89:H90"/>
    <mergeCell ref="G78:G79"/>
    <mergeCell ref="H78:H79"/>
    <mergeCell ref="J82:J83"/>
    <mergeCell ref="G87:G88"/>
    <mergeCell ref="H87:H88"/>
    <mergeCell ref="G69:G70"/>
    <mergeCell ref="H69:H70"/>
    <mergeCell ref="H73:H74"/>
    <mergeCell ref="G67:G68"/>
    <mergeCell ref="G73:G74"/>
    <mergeCell ref="H51:H53"/>
    <mergeCell ref="H56:H57"/>
    <mergeCell ref="G56:G57"/>
    <mergeCell ref="H67:H68"/>
    <mergeCell ref="G62:G63"/>
    <mergeCell ref="H62:H63"/>
    <mergeCell ref="G10:G12"/>
    <mergeCell ref="B117:B119"/>
    <mergeCell ref="F92:F93"/>
    <mergeCell ref="B95:B104"/>
    <mergeCell ref="B4:B11"/>
    <mergeCell ref="F106:F109"/>
    <mergeCell ref="C82:C83"/>
    <mergeCell ref="D82:D83"/>
    <mergeCell ref="G14:G15"/>
    <mergeCell ref="G51:G53"/>
    <mergeCell ref="E2:I2"/>
    <mergeCell ref="F34:F39"/>
    <mergeCell ref="E82:E83"/>
    <mergeCell ref="H82:H83"/>
    <mergeCell ref="G82:G83"/>
    <mergeCell ref="I82:I83"/>
    <mergeCell ref="F82:F83"/>
    <mergeCell ref="H10:H12"/>
    <mergeCell ref="G5:G7"/>
    <mergeCell ref="H5:H7"/>
    <mergeCell ref="F4:F11"/>
    <mergeCell ref="A14:A24"/>
    <mergeCell ref="B14:B24"/>
    <mergeCell ref="F14:F24"/>
    <mergeCell ref="A4:A12"/>
    <mergeCell ref="A27:A31"/>
    <mergeCell ref="B27:B31"/>
    <mergeCell ref="F27:F31"/>
    <mergeCell ref="A34:A39"/>
    <mergeCell ref="B34:B39"/>
    <mergeCell ref="A44:A48"/>
    <mergeCell ref="B44:B48"/>
    <mergeCell ref="F44:F48"/>
    <mergeCell ref="F51:F56"/>
    <mergeCell ref="A51:A58"/>
    <mergeCell ref="B51:B58"/>
    <mergeCell ref="F60:F65"/>
    <mergeCell ref="F67:F74"/>
    <mergeCell ref="A67:A74"/>
    <mergeCell ref="B67:B74"/>
    <mergeCell ref="A85:A89"/>
    <mergeCell ref="B85:B89"/>
    <mergeCell ref="A60:A65"/>
    <mergeCell ref="B60:B65"/>
    <mergeCell ref="A76:A80"/>
    <mergeCell ref="B76:B80"/>
    <mergeCell ref="F76:F80"/>
    <mergeCell ref="B82:B83"/>
    <mergeCell ref="A82:A83"/>
    <mergeCell ref="A112:A114"/>
    <mergeCell ref="B112:B114"/>
    <mergeCell ref="F112:F114"/>
    <mergeCell ref="A106:A109"/>
    <mergeCell ref="B106:B109"/>
    <mergeCell ref="F85:F89"/>
    <mergeCell ref="F95:F104"/>
    <mergeCell ref="B92:B93"/>
    <mergeCell ref="A95:A104"/>
    <mergeCell ref="A121:A123"/>
    <mergeCell ref="F121:F123"/>
    <mergeCell ref="F117:F119"/>
    <mergeCell ref="B121:B124"/>
    <mergeCell ref="A128:A130"/>
    <mergeCell ref="B128:B130"/>
    <mergeCell ref="F128:F130"/>
    <mergeCell ref="A134:A137"/>
    <mergeCell ref="B134:B137"/>
    <mergeCell ref="F134:F137"/>
    <mergeCell ref="A140:A145"/>
    <mergeCell ref="B140:B145"/>
    <mergeCell ref="F140:F145"/>
    <mergeCell ref="A147:A155"/>
    <mergeCell ref="B147:B155"/>
    <mergeCell ref="F147:F155"/>
    <mergeCell ref="A158:A160"/>
    <mergeCell ref="B158:B160"/>
    <mergeCell ref="F158:F160"/>
    <mergeCell ref="A202:A204"/>
    <mergeCell ref="B202:B204"/>
    <mergeCell ref="F202:F204"/>
    <mergeCell ref="B195:B199"/>
    <mergeCell ref="A195:A199"/>
    <mergeCell ref="A182:A186"/>
    <mergeCell ref="B182:B186"/>
    <mergeCell ref="F182:F186"/>
    <mergeCell ref="F195:F199"/>
    <mergeCell ref="A162:A164"/>
    <mergeCell ref="B162:B164"/>
    <mergeCell ref="F162:F164"/>
    <mergeCell ref="B188:B193"/>
    <mergeCell ref="A188:A193"/>
    <mergeCell ref="F188:F193"/>
    <mergeCell ref="A166:A178"/>
    <mergeCell ref="F166:F178"/>
    <mergeCell ref="B166:B180"/>
    <mergeCell ref="H14:H15"/>
    <mergeCell ref="H17:H18"/>
    <mergeCell ref="G27:G28"/>
    <mergeCell ref="H27:H28"/>
    <mergeCell ref="G17:G18"/>
    <mergeCell ref="G24:G25"/>
    <mergeCell ref="H24:H25"/>
    <mergeCell ref="G20:G21"/>
    <mergeCell ref="H20:H21"/>
    <mergeCell ref="G29:G30"/>
    <mergeCell ref="H29:H30"/>
    <mergeCell ref="G31:G32"/>
    <mergeCell ref="H31:H32"/>
    <mergeCell ref="G44:G45"/>
    <mergeCell ref="H44:H45"/>
    <mergeCell ref="G48:G49"/>
    <mergeCell ref="H48:H49"/>
    <mergeCell ref="H46:H47"/>
    <mergeCell ref="G46:G47"/>
    <mergeCell ref="H143:H144"/>
    <mergeCell ref="G173:G175"/>
    <mergeCell ref="H173:H175"/>
    <mergeCell ref="G178:G179"/>
    <mergeCell ref="H178:H179"/>
    <mergeCell ref="G167:G168"/>
    <mergeCell ref="H167:H168"/>
    <mergeCell ref="G170:G172"/>
    <mergeCell ref="H170:H172"/>
    <mergeCell ref="H153:H154"/>
    <mergeCell ref="I1:J1"/>
    <mergeCell ref="G203:G204"/>
    <mergeCell ref="H203:H204"/>
    <mergeCell ref="G130:G131"/>
    <mergeCell ref="H130:H131"/>
    <mergeCell ref="G134:G135"/>
    <mergeCell ref="H134:H135"/>
    <mergeCell ref="G140:G141"/>
    <mergeCell ref="H140:H141"/>
    <mergeCell ref="G143:G144"/>
  </mergeCells>
  <printOptions/>
  <pageMargins left="0.51" right="0.1968503937007874" top="0.67" bottom="0.3937007874015748" header="0.31496062992125984" footer="0.1181102362204724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user</cp:lastModifiedBy>
  <cp:lastPrinted>2017-03-28T12:53:44Z</cp:lastPrinted>
  <dcterms:created xsi:type="dcterms:W3CDTF">2013-10-30T14:17:48Z</dcterms:created>
  <dcterms:modified xsi:type="dcterms:W3CDTF">2017-04-05T12:03:55Z</dcterms:modified>
  <cp:category/>
  <cp:version/>
  <cp:contentType/>
  <cp:contentStatus/>
</cp:coreProperties>
</file>