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6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'Arkusz1'!$A$1:$K$86</definedName>
    <definedName name="_xlnm.Print_Titles" localSheetId="0">'Arkusz1'!$6:$7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G94" authorId="0">
      <text>
        <r>
          <rPr>
            <b/>
            <sz val="9"/>
            <color indexed="8"/>
            <rFont val="Tahoma"/>
            <family val="2"/>
          </rPr>
          <t xml:space="preserve">Kopecka Anna:
</t>
        </r>
        <r>
          <rPr>
            <sz val="9"/>
            <color indexed="8"/>
            <rFont val="Tahoma"/>
            <family val="2"/>
          </rPr>
          <t>bez unii same 0</t>
        </r>
      </text>
    </comment>
  </commentList>
</comments>
</file>

<file path=xl/sharedStrings.xml><?xml version="1.0" encoding="utf-8"?>
<sst xmlns="http://schemas.openxmlformats.org/spreadsheetml/2006/main" count="150" uniqueCount="110">
  <si>
    <t>Zestawienie planowanych dotacji udzielanych z budżetu gminy Bystrzyca Kłodzka na 2018 rok</t>
  </si>
  <si>
    <t>dział</t>
  </si>
  <si>
    <t>rozdz</t>
  </si>
  <si>
    <t>§</t>
  </si>
  <si>
    <t>wyszczególnienie</t>
  </si>
  <si>
    <t>Plan przed zmianą</t>
  </si>
  <si>
    <t xml:space="preserve">Zmiana </t>
  </si>
  <si>
    <t>Plan po zmianie</t>
  </si>
  <si>
    <t>z tego dotacja</t>
  </si>
  <si>
    <t>uwagi</t>
  </si>
  <si>
    <t>przedmiotowa</t>
  </si>
  <si>
    <t>podmiotowa</t>
  </si>
  <si>
    <t>celowa</t>
  </si>
  <si>
    <t>I. Jednostki sektora finasów publicznych</t>
  </si>
  <si>
    <t>1.Zakłady budżetowe</t>
  </si>
  <si>
    <t>851</t>
  </si>
  <si>
    <t>Ochrona zdrowia</t>
  </si>
  <si>
    <t>Przeciwdziałanie alkoholizmowi</t>
  </si>
  <si>
    <t>Dotacja dla CIS reintegracja zawodowa</t>
  </si>
  <si>
    <t>Razem</t>
  </si>
  <si>
    <t>2. Samorządowe Instytucje Kultury</t>
  </si>
  <si>
    <t>Administracja publiczna</t>
  </si>
  <si>
    <t>Promocja jednostek samorządu terytorialnego</t>
  </si>
  <si>
    <t>Miejsko-Gminny Ośrodek Kultury</t>
  </si>
  <si>
    <t>Kultura i ochrona dziedzictwa narodowego</t>
  </si>
  <si>
    <t>Filharmonie,orkiestry, chóry i kapele</t>
  </si>
  <si>
    <t>Domy kultury</t>
  </si>
  <si>
    <t>Biblioteki</t>
  </si>
  <si>
    <t>Biblioteka Publiczna Miasta i Gminy</t>
  </si>
  <si>
    <t>Muzea</t>
  </si>
  <si>
    <t>Muzeum Filumenistyczne</t>
  </si>
  <si>
    <t>3.Pozostałe podmioty</t>
  </si>
  <si>
    <t>Bezpieczeństwo publiczne i ochrona przeciwpożarowa</t>
  </si>
  <si>
    <t>Zarządzanie kryzysowe</t>
  </si>
  <si>
    <t>Dotacja dla Powiatu Kłodzkiego na Lokalny System Ochrony Przeciwpowodziowej</t>
  </si>
  <si>
    <t xml:space="preserve">Oświata i wychowanie </t>
  </si>
  <si>
    <t>Przedszkola</t>
  </si>
  <si>
    <t>odpłatność za pobyt dzieci w punktach przedszkolnych w innych gminach</t>
  </si>
  <si>
    <t>Dowożenie uczniów do szkół</t>
  </si>
  <si>
    <t>Dotacja Gmina Kłodzko-dowóz dzieci</t>
  </si>
  <si>
    <t>OGÓŁEM JSFP</t>
  </si>
  <si>
    <t>II. Jednostki spoza sektora finasów publicznych</t>
  </si>
  <si>
    <t>1.Pozostałe podmioty</t>
  </si>
  <si>
    <t>GOPR -dofinansowwanie działań</t>
  </si>
  <si>
    <t>Ochotnicze straże pożarne</t>
  </si>
  <si>
    <t>dotacja dla stowarzyszeń</t>
  </si>
  <si>
    <t>Oświata i wychowanie</t>
  </si>
  <si>
    <t>Szkoły podstawowe</t>
  </si>
  <si>
    <t>Towarzystwo Miłośników Gorzanowa-prowadzenie SP Gorzanów</t>
  </si>
  <si>
    <t>Fundacja Równi Choć Różni Szkoła w Pławnicy</t>
  </si>
  <si>
    <t>Stowarzyszenie Stara Łomnica Dzieciom-Szkoła w St.Łomnicy</t>
  </si>
  <si>
    <t>Stowarzyszenie Kleks -prowadzenie Szkoły w Długopolu Dolnym</t>
  </si>
  <si>
    <t>Waliszowskie Stowarzyszenie Edukacyjne-prowadzenie SP</t>
  </si>
  <si>
    <t>Oddziały przedszkolne w szkołach Podstawowych</t>
  </si>
  <si>
    <t>Dotacja -Fundacja Równi Choć Różni "O" w Pławnicy</t>
  </si>
  <si>
    <t>Waliszowskie Stowarzyszenie Edukacyjne-prowadzenie oddz.O</t>
  </si>
  <si>
    <t>Stowarzyszenie Stara Łomnica Dzieciom-"O" St.Łomnica</t>
  </si>
  <si>
    <t>Stowarzyszenie Kleks -prowadzenie :O" w Długopolu Dolnym</t>
  </si>
  <si>
    <t>Fundacja Edukacji Przedszkolnej- Przedszkole Bystrzaki</t>
  </si>
  <si>
    <t>Inne formy wychowania przedszkolnego</t>
  </si>
  <si>
    <t>Stowarzyszenie Rozwoju Wsi Wilkanów-zespół wychowania przedszkolnego</t>
  </si>
  <si>
    <t>Stowarzyszenie Stara Łomnica Dzieciom-zespól wychowania przedszkolnego</t>
  </si>
  <si>
    <t>Towarzystwo Miłośników Gorzanowa-zespół wychowania przedszkolnego</t>
  </si>
  <si>
    <t>Gimnazja</t>
  </si>
  <si>
    <t>Towarzystwo Miłośników Gorzanowa-Gimnazjum</t>
  </si>
  <si>
    <t>Realizacja zadań wymagających stosowania specjalnej organizacji nauki i metod pracy dla dzieci w przedszkolach,oddziałach przedszkolnych w szkołach podstawowych i innych formach wychowania przedszkolnego</t>
  </si>
  <si>
    <t>Realizacja zadań wymagających stosowania specjalnej organizacji nauki i metod pracy dla dzieci i młodzieży w szkołach  podstawowych, gimnazjach,liceach ogólnokształcących, liceach profilowanych i szkoąłch zawodowych oraz szkołach artystycznych</t>
  </si>
  <si>
    <t>Realizacja zadań wymagających stosowania specjalnej organizacji nauki i metod pracy dla dzieci i młodzieży w szkołach  podstawowych, gimnazjach,liceach ogólnokształcących, liceach profilowanych i szkołach zawodowych oraz szkołach artystycznych</t>
  </si>
  <si>
    <t>Programy profilaktyki zdrowotnej</t>
  </si>
  <si>
    <t>Dotacja -program rehabilitacji kobiet po mastektomii</t>
  </si>
  <si>
    <t xml:space="preserve">OPS- zagospodarowanie czasu wolnego </t>
  </si>
  <si>
    <t>Pomoc społeczna</t>
  </si>
  <si>
    <t>Pozostała działalność</t>
  </si>
  <si>
    <t>Edukacyjna Opieka Wychowawcza</t>
  </si>
  <si>
    <t>Wczesne wspomaganie rozwoju dziecka</t>
  </si>
  <si>
    <t>WE-Fundacja Równi Choć Równi w Pławnicy-wczesne wspomaganie rozwoju</t>
  </si>
  <si>
    <t>Pozostałe zadania w zakresie kultury</t>
  </si>
  <si>
    <t>WTiKF-dotacje dla Stowarzyszeń</t>
  </si>
  <si>
    <t>Ochrona zabytków i opieka nad zabytkami</t>
  </si>
  <si>
    <t>Dotacja na zabytki wpisane do rejestru zabytków</t>
  </si>
  <si>
    <t>Kultura fizyczna i sport</t>
  </si>
  <si>
    <t>Zadania w zakresie kultury fizycznej i sportu</t>
  </si>
  <si>
    <t>Dotacje na zadania w zakresie upowszechniania kultury fizycznej i sportu</t>
  </si>
  <si>
    <t>OGÓŁEM JSSFP</t>
  </si>
  <si>
    <t>Ogółem dotacje</t>
  </si>
  <si>
    <t>dot.bestia</t>
  </si>
  <si>
    <t>różnica</t>
  </si>
  <si>
    <t>par.2300</t>
  </si>
  <si>
    <t>Zadania ratownictwa górskiego i wodnego</t>
  </si>
  <si>
    <t>FN</t>
  </si>
  <si>
    <t>Gospodarka komunalna i ochrona środowiska</t>
  </si>
  <si>
    <t>Waliszowskie Stowarzyszenie Edukaczjne</t>
  </si>
  <si>
    <t>Zapewnienie uczniom prawa do bezpłatnego dostępu do podręczników, materiałów edeukacyjnych lub  materiałów ćwiczeniowych</t>
  </si>
  <si>
    <t>Stowarzyszenie Kleks</t>
  </si>
  <si>
    <t>Stowarzyszenie Stara Łomnica Dzieciom</t>
  </si>
  <si>
    <t>Towarzystwo Miłośników Gorzanowa</t>
  </si>
  <si>
    <t>Waliszowskie Stowarzyszenie Edukacyjne</t>
  </si>
  <si>
    <t>Gospodarka odpadami</t>
  </si>
  <si>
    <t>FLMŚ-prowadzenie świetlicy środowiskowej</t>
  </si>
  <si>
    <t>BSN-rehabilitacja dzieci niepełnosprawnych</t>
  </si>
  <si>
    <t>Administarcja publiczna</t>
  </si>
  <si>
    <t>Chrześcijańska Wspólnota Zielonoświątkowa</t>
  </si>
  <si>
    <t>Towarzystwo Miłośników Gorzanowa-oddział przedszkolny</t>
  </si>
  <si>
    <t>WE-Program Działaj Lokalnie Fundusz Lokalny Masywu Śnieżnika-dogrywka w Gminie Bystrzyca Kłdozka</t>
  </si>
  <si>
    <t>Rodzina</t>
  </si>
  <si>
    <t>MGOK</t>
  </si>
  <si>
    <t>Tworzenie i funkcjonowanie żłobków</t>
  </si>
  <si>
    <t>załącznik nr 4 do zarządzenia nr 0050.391.2018</t>
  </si>
  <si>
    <t>Burmistrza Bystrzycy Kłodzkiej</t>
  </si>
  <si>
    <t>z dnia 30 listopada 2018 roku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</si>
</sst>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45">
    <font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b/>
      <sz val="11"/>
      <name val="Arial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3" fillId="32" borderId="0" applyNumberFormat="0" applyBorder="0" applyAlignment="0" applyProtection="0"/>
  </cellStyleXfs>
  <cellXfs count="252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3" fontId="1" fillId="0" borderId="0" xfId="0" applyNumberFormat="1" applyFont="1" applyAlignment="1">
      <alignment horizontal="right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/>
    </xf>
    <xf numFmtId="3" fontId="3" fillId="0" borderId="0" xfId="0" applyNumberFormat="1" applyFont="1" applyAlignment="1">
      <alignment/>
    </xf>
    <xf numFmtId="3" fontId="0" fillId="0" borderId="0" xfId="0" applyNumberFormat="1" applyFont="1" applyAlignment="1">
      <alignment horizontal="left"/>
    </xf>
    <xf numFmtId="0" fontId="5" fillId="0" borderId="0" xfId="0" applyFont="1" applyAlignment="1">
      <alignment vertical="center" wrapText="1"/>
    </xf>
    <xf numFmtId="3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49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 wrapText="1"/>
    </xf>
    <xf numFmtId="3" fontId="1" fillId="33" borderId="11" xfId="0" applyNumberFormat="1" applyFont="1" applyFill="1" applyBorder="1" applyAlignment="1">
      <alignment/>
    </xf>
    <xf numFmtId="0" fontId="2" fillId="33" borderId="11" xfId="0" applyFont="1" applyFill="1" applyBorder="1" applyAlignment="1">
      <alignment vertical="center" wrapText="1"/>
    </xf>
    <xf numFmtId="0" fontId="1" fillId="33" borderId="0" xfId="0" applyFont="1" applyFill="1" applyAlignment="1">
      <alignment/>
    </xf>
    <xf numFmtId="49" fontId="4" fillId="0" borderId="12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3" fontId="1" fillId="0" borderId="11" xfId="0" applyNumberFormat="1" applyFont="1" applyBorder="1" applyAlignment="1">
      <alignment/>
    </xf>
    <xf numFmtId="0" fontId="0" fillId="0" borderId="13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3" fontId="4" fillId="0" borderId="11" xfId="0" applyNumberFormat="1" applyFont="1" applyBorder="1" applyAlignment="1">
      <alignment horizontal="right"/>
    </xf>
    <xf numFmtId="0" fontId="6" fillId="0" borderId="11" xfId="0" applyFont="1" applyBorder="1" applyAlignment="1">
      <alignment vertical="center" wrapText="1"/>
    </xf>
    <xf numFmtId="0" fontId="1" fillId="33" borderId="14" xfId="0" applyFont="1" applyFill="1" applyBorder="1" applyAlignment="1">
      <alignment horizontal="left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wrapText="1"/>
    </xf>
    <xf numFmtId="3" fontId="1" fillId="33" borderId="10" xfId="0" applyNumberFormat="1" applyFont="1" applyFill="1" applyBorder="1" applyAlignment="1">
      <alignment/>
    </xf>
    <xf numFmtId="0" fontId="1" fillId="0" borderId="15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vertical="center" wrapText="1"/>
    </xf>
    <xf numFmtId="3" fontId="1" fillId="0" borderId="10" xfId="0" applyNumberFormat="1" applyFont="1" applyFill="1" applyBorder="1" applyAlignment="1">
      <alignment/>
    </xf>
    <xf numFmtId="0" fontId="0" fillId="0" borderId="11" xfId="0" applyFont="1" applyFill="1" applyBorder="1" applyAlignment="1">
      <alignment vertical="center" wrapText="1"/>
    </xf>
    <xf numFmtId="0" fontId="1" fillId="0" borderId="0" xfId="0" applyFont="1" applyFill="1" applyAlignment="1">
      <alignment/>
    </xf>
    <xf numFmtId="0" fontId="1" fillId="33" borderId="15" xfId="0" applyFont="1" applyFill="1" applyBorder="1" applyAlignment="1">
      <alignment horizontal="center" vertical="center"/>
    </xf>
    <xf numFmtId="164" fontId="1" fillId="33" borderId="11" xfId="0" applyNumberFormat="1" applyFont="1" applyFill="1" applyBorder="1" applyAlignment="1">
      <alignment vertical="center" wrapText="1"/>
    </xf>
    <xf numFmtId="0" fontId="2" fillId="33" borderId="11" xfId="0" applyFont="1" applyFill="1" applyBorder="1" applyAlignment="1">
      <alignment vertical="center"/>
    </xf>
    <xf numFmtId="0" fontId="1" fillId="0" borderId="17" xfId="0" applyFont="1" applyFill="1" applyBorder="1" applyAlignment="1">
      <alignment horizontal="center" vertical="center"/>
    </xf>
    <xf numFmtId="164" fontId="1" fillId="0" borderId="16" xfId="0" applyNumberFormat="1" applyFont="1" applyFill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3" fontId="1" fillId="0" borderId="10" xfId="0" applyNumberFormat="1" applyFont="1" applyBorder="1" applyAlignment="1">
      <alignment/>
    </xf>
    <xf numFmtId="0" fontId="1" fillId="0" borderId="18" xfId="0" applyFont="1" applyBorder="1" applyAlignment="1">
      <alignment horizontal="center" vertical="center"/>
    </xf>
    <xf numFmtId="0" fontId="4" fillId="34" borderId="0" xfId="0" applyFont="1" applyFill="1" applyAlignment="1">
      <alignment/>
    </xf>
    <xf numFmtId="0" fontId="4" fillId="0" borderId="0" xfId="0" applyFont="1" applyAlignment="1">
      <alignment/>
    </xf>
    <xf numFmtId="0" fontId="1" fillId="33" borderId="10" xfId="0" applyFont="1" applyFill="1" applyBorder="1" applyAlignment="1">
      <alignment horizontal="left" vertical="center" wrapText="1"/>
    </xf>
    <xf numFmtId="3" fontId="1" fillId="33" borderId="10" xfId="0" applyNumberFormat="1" applyFont="1" applyFill="1" applyBorder="1" applyAlignment="1">
      <alignment horizontal="right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3" fontId="1" fillId="0" borderId="10" xfId="0" applyNumberFormat="1" applyFont="1" applyBorder="1" applyAlignment="1">
      <alignment horizontal="right"/>
    </xf>
    <xf numFmtId="3" fontId="1" fillId="0" borderId="11" xfId="0" applyNumberFormat="1" applyFont="1" applyBorder="1" applyAlignment="1">
      <alignment horizontal="right"/>
    </xf>
    <xf numFmtId="0" fontId="0" fillId="0" borderId="11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19" xfId="0" applyFont="1" applyBorder="1" applyAlignment="1">
      <alignment horizontal="left" vertical="center" wrapText="1"/>
    </xf>
    <xf numFmtId="0" fontId="2" fillId="33" borderId="11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left" vertical="center" wrapText="1"/>
    </xf>
    <xf numFmtId="3" fontId="1" fillId="0" borderId="10" xfId="0" applyNumberFormat="1" applyFont="1" applyFill="1" applyBorder="1" applyAlignment="1">
      <alignment horizontal="right"/>
    </xf>
    <xf numFmtId="3" fontId="1" fillId="0" borderId="11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 horizontal="left" vertical="center" wrapText="1"/>
    </xf>
    <xf numFmtId="3" fontId="1" fillId="0" borderId="19" xfId="0" applyNumberFormat="1" applyFont="1" applyBorder="1" applyAlignment="1">
      <alignment horizontal="right"/>
    </xf>
    <xf numFmtId="0" fontId="0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3" fontId="4" fillId="0" borderId="10" xfId="0" applyNumberFormat="1" applyFont="1" applyBorder="1" applyAlignment="1">
      <alignment horizontal="right"/>
    </xf>
    <xf numFmtId="0" fontId="6" fillId="0" borderId="10" xfId="0" applyFont="1" applyBorder="1" applyAlignment="1">
      <alignment vertical="center" wrapText="1"/>
    </xf>
    <xf numFmtId="3" fontId="6" fillId="0" borderId="10" xfId="0" applyNumberFormat="1" applyFont="1" applyBorder="1" applyAlignment="1">
      <alignment vertical="center" wrapText="1"/>
    </xf>
    <xf numFmtId="3" fontId="4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0" fontId="0" fillId="0" borderId="11" xfId="0" applyFont="1" applyFill="1" applyBorder="1" applyAlignment="1">
      <alignment horizontal="left" vertical="center" wrapText="1"/>
    </xf>
    <xf numFmtId="0" fontId="1" fillId="0" borderId="16" xfId="0" applyFont="1" applyBorder="1" applyAlignment="1">
      <alignment horizontal="center" vertical="center"/>
    </xf>
    <xf numFmtId="0" fontId="0" fillId="0" borderId="1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wrapText="1"/>
    </xf>
    <xf numFmtId="0" fontId="0" fillId="0" borderId="18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0" fontId="1" fillId="0" borderId="11" xfId="0" applyFont="1" applyBorder="1" applyAlignment="1">
      <alignment/>
    </xf>
    <xf numFmtId="0" fontId="1" fillId="33" borderId="16" xfId="0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>
      <alignment/>
    </xf>
    <xf numFmtId="0" fontId="0" fillId="0" borderId="10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3" fontId="1" fillId="0" borderId="18" xfId="0" applyNumberFormat="1" applyFont="1" applyBorder="1" applyAlignment="1">
      <alignment horizontal="right"/>
    </xf>
    <xf numFmtId="3" fontId="4" fillId="34" borderId="10" xfId="0" applyNumberFormat="1" applyFont="1" applyFill="1" applyBorder="1" applyAlignment="1">
      <alignment horizontal="right"/>
    </xf>
    <xf numFmtId="3" fontId="6" fillId="34" borderId="10" xfId="0" applyNumberFormat="1" applyFont="1" applyFill="1" applyBorder="1" applyAlignment="1">
      <alignment horizontal="left" vertical="center" wrapText="1"/>
    </xf>
    <xf numFmtId="0" fontId="1" fillId="34" borderId="0" xfId="0" applyFont="1" applyFill="1" applyAlignment="1">
      <alignment/>
    </xf>
    <xf numFmtId="3" fontId="4" fillId="0" borderId="20" xfId="0" applyNumberFormat="1" applyFont="1" applyBorder="1" applyAlignment="1">
      <alignment horizontal="right"/>
    </xf>
    <xf numFmtId="3" fontId="6" fillId="0" borderId="20" xfId="0" applyNumberFormat="1" applyFont="1" applyBorder="1" applyAlignment="1">
      <alignment horizontal="left" vertical="center" wrapText="1"/>
    </xf>
    <xf numFmtId="3" fontId="4" fillId="0" borderId="20" xfId="0" applyNumberFormat="1" applyFont="1" applyFill="1" applyBorder="1" applyAlignment="1">
      <alignment horizontal="right"/>
    </xf>
    <xf numFmtId="3" fontId="6" fillId="0" borderId="20" xfId="0" applyNumberFormat="1" applyFont="1" applyFill="1" applyBorder="1" applyAlignment="1">
      <alignment horizontal="right" vertical="center"/>
    </xf>
    <xf numFmtId="3" fontId="1" fillId="0" borderId="0" xfId="0" applyNumberFormat="1" applyFont="1" applyAlignment="1">
      <alignment/>
    </xf>
    <xf numFmtId="0" fontId="0" fillId="0" borderId="19" xfId="0" applyBorder="1" applyAlignment="1">
      <alignment horizontal="left" vertical="center" wrapText="1"/>
    </xf>
    <xf numFmtId="0" fontId="4" fillId="0" borderId="19" xfId="0" applyFont="1" applyBorder="1" applyAlignment="1">
      <alignment horizontal="center" vertical="center"/>
    </xf>
    <xf numFmtId="0" fontId="1" fillId="33" borderId="22" xfId="0" applyFont="1" applyFill="1" applyBorder="1" applyAlignment="1">
      <alignment horizontal="center" vertical="center"/>
    </xf>
    <xf numFmtId="0" fontId="1" fillId="33" borderId="22" xfId="0" applyFont="1" applyFill="1" applyBorder="1" applyAlignment="1">
      <alignment horizontal="left" vertical="center" wrapText="1"/>
    </xf>
    <xf numFmtId="0" fontId="1" fillId="0" borderId="19" xfId="0" applyFont="1" applyBorder="1" applyAlignment="1">
      <alignment vertical="center" wrapText="1"/>
    </xf>
    <xf numFmtId="0" fontId="1" fillId="33" borderId="23" xfId="0" applyFont="1" applyFill="1" applyBorder="1" applyAlignment="1">
      <alignment horizontal="center" vertical="center"/>
    </xf>
    <xf numFmtId="0" fontId="1" fillId="33" borderId="22" xfId="0" applyFont="1" applyFill="1" applyBorder="1" applyAlignment="1">
      <alignment vertical="center" wrapText="1"/>
    </xf>
    <xf numFmtId="0" fontId="1" fillId="0" borderId="24" xfId="0" applyFont="1" applyBorder="1" applyAlignment="1">
      <alignment horizontal="center" vertical="center"/>
    </xf>
    <xf numFmtId="0" fontId="1" fillId="0" borderId="24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left" vertical="center" wrapText="1"/>
    </xf>
    <xf numFmtId="0" fontId="1" fillId="0" borderId="22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22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4" fontId="3" fillId="0" borderId="0" xfId="0" applyNumberFormat="1" applyFont="1" applyAlignment="1">
      <alignment/>
    </xf>
    <xf numFmtId="4" fontId="1" fillId="0" borderId="0" xfId="0" applyNumberFormat="1" applyFont="1" applyAlignment="1">
      <alignment horizontal="right"/>
    </xf>
    <xf numFmtId="4" fontId="1" fillId="33" borderId="11" xfId="0" applyNumberFormat="1" applyFont="1" applyFill="1" applyBorder="1" applyAlignment="1">
      <alignment/>
    </xf>
    <xf numFmtId="4" fontId="1" fillId="0" borderId="11" xfId="0" applyNumberFormat="1" applyFont="1" applyBorder="1" applyAlignment="1">
      <alignment/>
    </xf>
    <xf numFmtId="4" fontId="4" fillId="0" borderId="11" xfId="0" applyNumberFormat="1" applyFont="1" applyBorder="1" applyAlignment="1">
      <alignment horizontal="right"/>
    </xf>
    <xf numFmtId="4" fontId="1" fillId="33" borderId="10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4" fontId="1" fillId="0" borderId="10" xfId="0" applyNumberFormat="1" applyFont="1" applyBorder="1" applyAlignment="1">
      <alignment/>
    </xf>
    <xf numFmtId="4" fontId="4" fillId="34" borderId="10" xfId="0" applyNumberFormat="1" applyFont="1" applyFill="1" applyBorder="1" applyAlignment="1">
      <alignment/>
    </xf>
    <xf numFmtId="4" fontId="1" fillId="33" borderId="10" xfId="0" applyNumberFormat="1" applyFont="1" applyFill="1" applyBorder="1" applyAlignment="1">
      <alignment horizontal="right"/>
    </xf>
    <xf numFmtId="4" fontId="1" fillId="0" borderId="11" xfId="0" applyNumberFormat="1" applyFont="1" applyBorder="1" applyAlignment="1">
      <alignment horizontal="right"/>
    </xf>
    <xf numFmtId="4" fontId="1" fillId="0" borderId="11" xfId="0" applyNumberFormat="1" applyFont="1" applyFill="1" applyBorder="1" applyAlignment="1">
      <alignment horizontal="right"/>
    </xf>
    <xf numFmtId="4" fontId="1" fillId="0" borderId="19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 horizontal="right"/>
    </xf>
    <xf numFmtId="4" fontId="1" fillId="0" borderId="10" xfId="0" applyNumberFormat="1" applyFont="1" applyBorder="1" applyAlignment="1">
      <alignment horizontal="right"/>
    </xf>
    <xf numFmtId="4" fontId="1" fillId="0" borderId="20" xfId="0" applyNumberFormat="1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" fontId="4" fillId="34" borderId="10" xfId="0" applyNumberFormat="1" applyFont="1" applyFill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" fontId="4" fillId="0" borderId="20" xfId="0" applyNumberFormat="1" applyFont="1" applyFill="1" applyBorder="1" applyAlignment="1">
      <alignment horizontal="right"/>
    </xf>
    <xf numFmtId="0" fontId="1" fillId="33" borderId="19" xfId="0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 horizontal="left" vertical="center" wrapText="1"/>
    </xf>
    <xf numFmtId="4" fontId="0" fillId="0" borderId="0" xfId="0" applyNumberFormat="1" applyFont="1" applyAlignment="1">
      <alignment horizontal="left"/>
    </xf>
    <xf numFmtId="4" fontId="0" fillId="0" borderId="20" xfId="0" applyNumberFormat="1" applyFont="1" applyBorder="1" applyAlignment="1">
      <alignment horizontal="center"/>
    </xf>
    <xf numFmtId="4" fontId="1" fillId="0" borderId="16" xfId="0" applyNumberFormat="1" applyFont="1" applyBorder="1" applyAlignment="1">
      <alignment horizontal="right"/>
    </xf>
    <xf numFmtId="4" fontId="1" fillId="0" borderId="21" xfId="0" applyNumberFormat="1" applyFont="1" applyBorder="1" applyAlignment="1">
      <alignment horizontal="right"/>
    </xf>
    <xf numFmtId="4" fontId="1" fillId="0" borderId="1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1" fillId="0" borderId="21" xfId="0" applyNumberFormat="1" applyFont="1" applyFill="1" applyBorder="1" applyAlignment="1">
      <alignment horizontal="right"/>
    </xf>
    <xf numFmtId="4" fontId="1" fillId="0" borderId="15" xfId="0" applyNumberFormat="1" applyFont="1" applyFill="1" applyBorder="1" applyAlignment="1">
      <alignment/>
    </xf>
    <xf numFmtId="3" fontId="0" fillId="0" borderId="0" xfId="0" applyNumberFormat="1" applyAlignment="1">
      <alignment horizontal="left"/>
    </xf>
    <xf numFmtId="3" fontId="1" fillId="0" borderId="16" xfId="0" applyNumberFormat="1" applyFont="1" applyBorder="1" applyAlignment="1">
      <alignment/>
    </xf>
    <xf numFmtId="3" fontId="0" fillId="0" borderId="0" xfId="0" applyNumberFormat="1" applyFont="1" applyAlignment="1">
      <alignment horizontal="right"/>
    </xf>
    <xf numFmtId="4" fontId="1" fillId="0" borderId="19" xfId="0" applyNumberFormat="1" applyFont="1" applyFill="1" applyBorder="1" applyAlignment="1">
      <alignment horizontal="right"/>
    </xf>
    <xf numFmtId="4" fontId="1" fillId="0" borderId="24" xfId="0" applyNumberFormat="1" applyFont="1" applyFill="1" applyBorder="1" applyAlignment="1">
      <alignment horizontal="right"/>
    </xf>
    <xf numFmtId="3" fontId="1" fillId="0" borderId="20" xfId="0" applyNumberFormat="1" applyFont="1" applyFill="1" applyBorder="1" applyAlignment="1">
      <alignment horizontal="right"/>
    </xf>
    <xf numFmtId="4" fontId="0" fillId="0" borderId="0" xfId="0" applyNumberFormat="1" applyFont="1" applyAlignment="1">
      <alignment horizontal="right"/>
    </xf>
    <xf numFmtId="0" fontId="0" fillId="0" borderId="22" xfId="0" applyFont="1" applyBorder="1" applyAlignment="1">
      <alignment horizontal="left" vertical="center" wrapText="1"/>
    </xf>
    <xf numFmtId="0" fontId="1" fillId="33" borderId="20" xfId="0" applyFont="1" applyFill="1" applyBorder="1" applyAlignment="1">
      <alignment horizontal="center" vertical="center"/>
    </xf>
    <xf numFmtId="4" fontId="1" fillId="33" borderId="19" xfId="0" applyNumberFormat="1" applyFont="1" applyFill="1" applyBorder="1" applyAlignment="1">
      <alignment/>
    </xf>
    <xf numFmtId="4" fontId="1" fillId="0" borderId="22" xfId="0" applyNumberFormat="1" applyFont="1" applyFill="1" applyBorder="1" applyAlignment="1">
      <alignment/>
    </xf>
    <xf numFmtId="4" fontId="1" fillId="0" borderId="11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0" fontId="1" fillId="0" borderId="26" xfId="0" applyFont="1" applyBorder="1" applyAlignment="1">
      <alignment horizontal="center" vertical="center"/>
    </xf>
    <xf numFmtId="0" fontId="4" fillId="34" borderId="24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/>
    </xf>
    <xf numFmtId="0" fontId="1" fillId="0" borderId="19" xfId="0" applyFont="1" applyFill="1" applyBorder="1" applyAlignment="1">
      <alignment horizontal="left"/>
    </xf>
    <xf numFmtId="0" fontId="1" fillId="33" borderId="24" xfId="0" applyFont="1" applyFill="1" applyBorder="1" applyAlignment="1">
      <alignment horizontal="center" vertical="center"/>
    </xf>
    <xf numFmtId="0" fontId="1" fillId="33" borderId="24" xfId="0" applyFont="1" applyFill="1" applyBorder="1" applyAlignment="1">
      <alignment horizontal="left" vertical="center" wrapText="1"/>
    </xf>
    <xf numFmtId="4" fontId="1" fillId="33" borderId="19" xfId="0" applyNumberFormat="1" applyFont="1" applyFill="1" applyBorder="1" applyAlignment="1">
      <alignment horizontal="right"/>
    </xf>
    <xf numFmtId="3" fontId="1" fillId="33" borderId="19" xfId="0" applyNumberFormat="1" applyFont="1" applyFill="1" applyBorder="1" applyAlignment="1">
      <alignment horizontal="right"/>
    </xf>
    <xf numFmtId="0" fontId="1" fillId="33" borderId="19" xfId="0" applyFont="1" applyFill="1" applyBorder="1" applyAlignment="1">
      <alignment/>
    </xf>
    <xf numFmtId="4" fontId="1" fillId="0" borderId="20" xfId="0" applyNumberFormat="1" applyFont="1" applyBorder="1" applyAlignment="1">
      <alignment horizontal="right"/>
    </xf>
    <xf numFmtId="4" fontId="1" fillId="33" borderId="22" xfId="0" applyNumberFormat="1" applyFont="1" applyFill="1" applyBorder="1" applyAlignment="1">
      <alignment horizontal="right"/>
    </xf>
    <xf numFmtId="3" fontId="1" fillId="33" borderId="22" xfId="0" applyNumberFormat="1" applyFont="1" applyFill="1" applyBorder="1" applyAlignment="1">
      <alignment horizontal="right"/>
    </xf>
    <xf numFmtId="0" fontId="2" fillId="33" borderId="23" xfId="0" applyFont="1" applyFill="1" applyBorder="1" applyAlignment="1">
      <alignment horizontal="left" vertical="center" wrapText="1"/>
    </xf>
    <xf numFmtId="4" fontId="1" fillId="0" borderId="24" xfId="0" applyNumberFormat="1" applyFont="1" applyBorder="1" applyAlignment="1">
      <alignment horizontal="right"/>
    </xf>
    <xf numFmtId="3" fontId="1" fillId="0" borderId="24" xfId="0" applyNumberFormat="1" applyFont="1" applyBorder="1" applyAlignment="1">
      <alignment horizontal="right"/>
    </xf>
    <xf numFmtId="4" fontId="1" fillId="0" borderId="22" xfId="0" applyNumberFormat="1" applyFont="1" applyBorder="1" applyAlignment="1">
      <alignment horizontal="right"/>
    </xf>
    <xf numFmtId="3" fontId="1" fillId="0" borderId="22" xfId="0" applyNumberFormat="1" applyFont="1" applyBorder="1" applyAlignment="1">
      <alignment horizontal="right"/>
    </xf>
    <xf numFmtId="0" fontId="0" fillId="0" borderId="24" xfId="0" applyFont="1" applyBorder="1" applyAlignment="1">
      <alignment horizontal="left" vertical="center" wrapText="1"/>
    </xf>
    <xf numFmtId="0" fontId="1" fillId="0" borderId="27" xfId="0" applyFont="1" applyFill="1" applyBorder="1" applyAlignment="1">
      <alignment horizontal="center" vertical="center"/>
    </xf>
    <xf numFmtId="3" fontId="1" fillId="0" borderId="23" xfId="0" applyNumberFormat="1" applyFont="1" applyFill="1" applyBorder="1" applyAlignment="1">
      <alignment horizontal="right"/>
    </xf>
    <xf numFmtId="4" fontId="1" fillId="0" borderId="26" xfId="0" applyNumberFormat="1" applyFont="1" applyFill="1" applyBorder="1" applyAlignment="1">
      <alignment horizontal="right"/>
    </xf>
    <xf numFmtId="3" fontId="1" fillId="0" borderId="19" xfId="0" applyNumberFormat="1" applyFont="1" applyFill="1" applyBorder="1" applyAlignment="1">
      <alignment horizontal="right"/>
    </xf>
    <xf numFmtId="4" fontId="1" fillId="0" borderId="27" xfId="0" applyNumberFormat="1" applyFont="1" applyFill="1" applyBorder="1" applyAlignment="1">
      <alignment horizontal="right"/>
    </xf>
    <xf numFmtId="3" fontId="1" fillId="0" borderId="22" xfId="0" applyNumberFormat="1" applyFont="1" applyFill="1" applyBorder="1" applyAlignment="1">
      <alignment horizontal="right"/>
    </xf>
    <xf numFmtId="0" fontId="1" fillId="0" borderId="26" xfId="0" applyFont="1" applyBorder="1" applyAlignment="1">
      <alignment/>
    </xf>
    <xf numFmtId="0" fontId="1" fillId="0" borderId="26" xfId="0" applyFont="1" applyFill="1" applyBorder="1" applyAlignment="1">
      <alignment horizontal="left" vertical="center" wrapText="1"/>
    </xf>
    <xf numFmtId="4" fontId="1" fillId="0" borderId="19" xfId="0" applyNumberFormat="1" applyFont="1" applyBorder="1" applyAlignment="1">
      <alignment/>
    </xf>
    <xf numFmtId="3" fontId="1" fillId="0" borderId="19" xfId="0" applyNumberFormat="1" applyFont="1" applyBorder="1" applyAlignment="1">
      <alignment/>
    </xf>
    <xf numFmtId="4" fontId="1" fillId="0" borderId="20" xfId="0" applyNumberFormat="1" applyFont="1" applyBorder="1" applyAlignment="1">
      <alignment/>
    </xf>
    <xf numFmtId="0" fontId="1" fillId="0" borderId="19" xfId="0" applyFont="1" applyBorder="1" applyAlignment="1">
      <alignment/>
    </xf>
    <xf numFmtId="0" fontId="0" fillId="33" borderId="22" xfId="0" applyFont="1" applyFill="1" applyBorder="1" applyAlignment="1">
      <alignment horizontal="left" vertical="center" wrapText="1"/>
    </xf>
    <xf numFmtId="0" fontId="1" fillId="0" borderId="12" xfId="0" applyFont="1" applyBorder="1" applyAlignment="1">
      <alignment horizontal="left"/>
    </xf>
    <xf numFmtId="0" fontId="1" fillId="0" borderId="28" xfId="0" applyFont="1" applyBorder="1" applyAlignment="1">
      <alignment horizontal="left"/>
    </xf>
    <xf numFmtId="0" fontId="1" fillId="35" borderId="12" xfId="0" applyFont="1" applyFill="1" applyBorder="1" applyAlignment="1">
      <alignment horizontal="left"/>
    </xf>
    <xf numFmtId="0" fontId="1" fillId="35" borderId="28" xfId="0" applyFont="1" applyFill="1" applyBorder="1" applyAlignment="1">
      <alignment horizontal="left"/>
    </xf>
    <xf numFmtId="0" fontId="1" fillId="35" borderId="11" xfId="0" applyFont="1" applyFill="1" applyBorder="1" applyAlignment="1">
      <alignment horizontal="left"/>
    </xf>
    <xf numFmtId="0" fontId="1" fillId="35" borderId="0" xfId="0" applyFont="1" applyFill="1" applyAlignment="1">
      <alignment/>
    </xf>
    <xf numFmtId="0" fontId="1" fillId="0" borderId="11" xfId="0" applyFont="1" applyBorder="1" applyAlignment="1">
      <alignment horizontal="left" wrapText="1"/>
    </xf>
    <xf numFmtId="0" fontId="1" fillId="0" borderId="10" xfId="0" applyFont="1" applyBorder="1" applyAlignment="1">
      <alignment horizontal="right"/>
    </xf>
    <xf numFmtId="0" fontId="1" fillId="35" borderId="10" xfId="0" applyFont="1" applyFill="1" applyBorder="1" applyAlignment="1">
      <alignment horizontal="right"/>
    </xf>
    <xf numFmtId="4" fontId="1" fillId="35" borderId="10" xfId="0" applyNumberFormat="1" applyFont="1" applyFill="1" applyBorder="1" applyAlignment="1">
      <alignment horizontal="right"/>
    </xf>
    <xf numFmtId="0" fontId="1" fillId="0" borderId="27" xfId="0" applyFont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left" vertical="center" wrapText="1"/>
    </xf>
    <xf numFmtId="4" fontId="1" fillId="0" borderId="29" xfId="0" applyNumberFormat="1" applyFont="1" applyFill="1" applyBorder="1" applyAlignment="1">
      <alignment horizontal="right"/>
    </xf>
    <xf numFmtId="4" fontId="9" fillId="0" borderId="0" xfId="0" applyNumberFormat="1" applyFont="1" applyAlignment="1">
      <alignment horizontal="right"/>
    </xf>
    <xf numFmtId="0" fontId="0" fillId="0" borderId="19" xfId="0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/>
    </xf>
    <xf numFmtId="0" fontId="1" fillId="35" borderId="14" xfId="0" applyFont="1" applyFill="1" applyBorder="1" applyAlignment="1">
      <alignment horizontal="left"/>
    </xf>
    <xf numFmtId="0" fontId="1" fillId="35" borderId="15" xfId="0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center" vertical="center"/>
    </xf>
    <xf numFmtId="0" fontId="1" fillId="35" borderId="16" xfId="0" applyFont="1" applyFill="1" applyBorder="1" applyAlignment="1">
      <alignment vertical="center" wrapText="1"/>
    </xf>
    <xf numFmtId="4" fontId="1" fillId="35" borderId="11" xfId="0" applyNumberFormat="1" applyFont="1" applyFill="1" applyBorder="1" applyAlignment="1">
      <alignment/>
    </xf>
    <xf numFmtId="0" fontId="0" fillId="35" borderId="11" xfId="0" applyFill="1" applyBorder="1" applyAlignment="1">
      <alignment vertical="center" wrapText="1"/>
    </xf>
    <xf numFmtId="0" fontId="4" fillId="34" borderId="14" xfId="0" applyFont="1" applyFill="1" applyBorder="1" applyAlignment="1">
      <alignment vertical="center"/>
    </xf>
    <xf numFmtId="4" fontId="4" fillId="34" borderId="19" xfId="0" applyNumberFormat="1" applyFont="1" applyFill="1" applyBorder="1" applyAlignment="1">
      <alignment/>
    </xf>
    <xf numFmtId="0" fontId="1" fillId="0" borderId="31" xfId="0" applyFont="1" applyBorder="1" applyAlignment="1">
      <alignment horizontal="center" vertical="center"/>
    </xf>
    <xf numFmtId="0" fontId="1" fillId="0" borderId="26" xfId="0" applyFont="1" applyBorder="1" applyAlignment="1">
      <alignment vertical="center"/>
    </xf>
    <xf numFmtId="4" fontId="1" fillId="0" borderId="24" xfId="0" applyNumberFormat="1" applyFont="1" applyBorder="1" applyAlignment="1">
      <alignment/>
    </xf>
    <xf numFmtId="0" fontId="4" fillId="0" borderId="24" xfId="0" applyFont="1" applyBorder="1" applyAlignment="1">
      <alignment horizontal="center" vertical="center"/>
    </xf>
    <xf numFmtId="0" fontId="1" fillId="0" borderId="24" xfId="0" applyFont="1" applyBorder="1" applyAlignment="1">
      <alignment vertical="center" wrapText="1"/>
    </xf>
    <xf numFmtId="4" fontId="1" fillId="0" borderId="22" xfId="0" applyNumberFormat="1" applyFont="1" applyBorder="1" applyAlignment="1">
      <alignment/>
    </xf>
    <xf numFmtId="0" fontId="1" fillId="0" borderId="32" xfId="0" applyFont="1" applyBorder="1" applyAlignment="1">
      <alignment horizontal="center" vertical="center"/>
    </xf>
    <xf numFmtId="4" fontId="1" fillId="33" borderId="20" xfId="0" applyNumberFormat="1" applyFont="1" applyFill="1" applyBorder="1" applyAlignment="1">
      <alignment/>
    </xf>
    <xf numFmtId="4" fontId="1" fillId="0" borderId="33" xfId="0" applyNumberFormat="1" applyFont="1" applyFill="1" applyBorder="1" applyAlignment="1">
      <alignment/>
    </xf>
    <xf numFmtId="4" fontId="1" fillId="0" borderId="34" xfId="0" applyNumberFormat="1" applyFont="1" applyFill="1" applyBorder="1" applyAlignment="1">
      <alignment/>
    </xf>
    <xf numFmtId="4" fontId="1" fillId="35" borderId="33" xfId="0" applyNumberFormat="1" applyFont="1" applyFill="1" applyBorder="1" applyAlignment="1">
      <alignment/>
    </xf>
    <xf numFmtId="3" fontId="1" fillId="35" borderId="33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4" fillId="34" borderId="19" xfId="0" applyFont="1" applyFill="1" applyBorder="1" applyAlignment="1">
      <alignment horizontal="center" vertical="center"/>
    </xf>
    <xf numFmtId="0" fontId="4" fillId="0" borderId="22" xfId="0" applyFont="1" applyBorder="1" applyAlignment="1">
      <alignment horizontal="left"/>
    </xf>
    <xf numFmtId="0" fontId="4" fillId="34" borderId="24" xfId="0" applyFont="1" applyFill="1" applyBorder="1" applyAlignment="1">
      <alignment horizontal="center" vertical="center"/>
    </xf>
    <xf numFmtId="0" fontId="4" fillId="0" borderId="19" xfId="0" applyFont="1" applyBorder="1" applyAlignment="1">
      <alignment horizontal="left"/>
    </xf>
    <xf numFmtId="3" fontId="0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left" wrapText="1"/>
    </xf>
    <xf numFmtId="4" fontId="0" fillId="0" borderId="10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left"/>
    </xf>
    <xf numFmtId="3" fontId="0" fillId="0" borderId="0" xfId="0" applyNumberFormat="1" applyBorder="1" applyAlignment="1">
      <alignment horizontal="left"/>
    </xf>
    <xf numFmtId="3" fontId="0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3" fontId="1" fillId="0" borderId="22" xfId="0" applyNumberFormat="1" applyFont="1" applyFill="1" applyBorder="1" applyAlignment="1">
      <alignment/>
    </xf>
    <xf numFmtId="0" fontId="0" fillId="0" borderId="23" xfId="0" applyFont="1" applyBorder="1" applyAlignment="1">
      <alignment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7"/>
  <sheetViews>
    <sheetView tabSelected="1" view="pageBreakPreview" zoomScale="75" zoomScaleSheetLayoutView="75" workbookViewId="0" topLeftCell="A13">
      <selection activeCell="I23" sqref="I23:K23"/>
    </sheetView>
  </sheetViews>
  <sheetFormatPr defaultColWidth="9.140625" defaultRowHeight="12.75"/>
  <cols>
    <col min="1" max="1" width="4.8515625" style="1" customWidth="1"/>
    <col min="2" max="2" width="7.7109375" style="1" customWidth="1"/>
    <col min="3" max="3" width="6.28125" style="1" customWidth="1"/>
    <col min="4" max="4" width="26.00390625" style="2" customWidth="1"/>
    <col min="5" max="5" width="16.28125" style="120" customWidth="1"/>
    <col min="6" max="6" width="13.28125" style="120" customWidth="1"/>
    <col min="7" max="7" width="16.8515625" style="120" customWidth="1"/>
    <col min="8" max="8" width="10.57421875" style="3" customWidth="1"/>
    <col min="9" max="9" width="14.57421875" style="3" customWidth="1"/>
    <col min="10" max="10" width="15.421875" style="120" customWidth="1"/>
    <col min="11" max="11" width="14.7109375" style="4" customWidth="1"/>
    <col min="12" max="12" width="18.140625" style="5" customWidth="1"/>
    <col min="13" max="13" width="9.140625" style="5" customWidth="1"/>
    <col min="14" max="14" width="9.28125" style="5" customWidth="1"/>
    <col min="15" max="17" width="9.140625" style="5" customWidth="1"/>
    <col min="18" max="18" width="9.57421875" style="5" customWidth="1"/>
    <col min="19" max="19" width="9.28125" style="5" customWidth="1"/>
    <col min="20" max="16384" width="9.140625" style="5" customWidth="1"/>
  </cols>
  <sheetData>
    <row r="1" spans="5:11" ht="15">
      <c r="E1" s="119"/>
      <c r="F1" s="119"/>
      <c r="G1" s="119"/>
      <c r="H1" s="6"/>
      <c r="I1" s="244" t="s">
        <v>107</v>
      </c>
      <c r="J1" s="244"/>
      <c r="K1" s="244"/>
    </row>
    <row r="2" spans="9:11" ht="15">
      <c r="I2" s="245" t="s">
        <v>108</v>
      </c>
      <c r="J2" s="246"/>
      <c r="K2" s="246"/>
    </row>
    <row r="3" spans="9:11" ht="15">
      <c r="I3" s="150" t="s">
        <v>109</v>
      </c>
      <c r="J3" s="142"/>
      <c r="K3" s="7"/>
    </row>
    <row r="4" spans="1:11" ht="15.75" customHeight="1">
      <c r="A4" s="247" t="s">
        <v>0</v>
      </c>
      <c r="B4" s="247"/>
      <c r="C4" s="247"/>
      <c r="D4" s="247"/>
      <c r="E4" s="247"/>
      <c r="F4" s="247"/>
      <c r="G4" s="247"/>
      <c r="H4" s="247"/>
      <c r="I4" s="247"/>
      <c r="J4" s="247"/>
      <c r="K4" s="247"/>
    </row>
    <row r="5" ht="15">
      <c r="D5" s="8"/>
    </row>
    <row r="6" spans="1:11" s="10" customFormat="1" ht="12.75" customHeight="1">
      <c r="A6" s="248" t="s">
        <v>1</v>
      </c>
      <c r="B6" s="248" t="s">
        <v>2</v>
      </c>
      <c r="C6" s="248" t="s">
        <v>3</v>
      </c>
      <c r="D6" s="249" t="s">
        <v>4</v>
      </c>
      <c r="E6" s="243" t="s">
        <v>5</v>
      </c>
      <c r="F6" s="243" t="s">
        <v>6</v>
      </c>
      <c r="G6" s="243" t="s">
        <v>7</v>
      </c>
      <c r="H6" s="240" t="s">
        <v>8</v>
      </c>
      <c r="I6" s="240"/>
      <c r="J6" s="240"/>
      <c r="K6" s="241" t="s">
        <v>9</v>
      </c>
    </row>
    <row r="7" spans="1:11" s="10" customFormat="1" ht="12.75">
      <c r="A7" s="248"/>
      <c r="B7" s="248"/>
      <c r="C7" s="248"/>
      <c r="D7" s="249"/>
      <c r="E7" s="243"/>
      <c r="F7" s="243"/>
      <c r="G7" s="243"/>
      <c r="H7" s="9" t="s">
        <v>10</v>
      </c>
      <c r="I7" s="9" t="s">
        <v>11</v>
      </c>
      <c r="J7" s="143" t="s">
        <v>12</v>
      </c>
      <c r="K7" s="241"/>
    </row>
    <row r="8" spans="1:11" ht="15">
      <c r="A8" s="235" t="s">
        <v>13</v>
      </c>
      <c r="B8" s="235"/>
      <c r="C8" s="235"/>
      <c r="D8" s="235"/>
      <c r="E8" s="235"/>
      <c r="F8" s="235"/>
      <c r="G8" s="235"/>
      <c r="H8" s="235"/>
      <c r="I8" s="235"/>
      <c r="J8" s="235"/>
      <c r="K8" s="235"/>
    </row>
    <row r="9" spans="1:11" ht="15" customHeight="1">
      <c r="A9" s="242" t="s">
        <v>14</v>
      </c>
      <c r="B9" s="242"/>
      <c r="C9" s="242"/>
      <c r="D9" s="242"/>
      <c r="E9" s="242"/>
      <c r="F9" s="242"/>
      <c r="G9" s="242"/>
      <c r="H9" s="242"/>
      <c r="I9" s="242"/>
      <c r="J9" s="242"/>
      <c r="K9" s="242"/>
    </row>
    <row r="10" spans="1:11" s="17" customFormat="1" ht="15">
      <c r="A10" s="11" t="s">
        <v>15</v>
      </c>
      <c r="B10" s="12"/>
      <c r="C10" s="13"/>
      <c r="D10" s="14" t="s">
        <v>16</v>
      </c>
      <c r="E10" s="121">
        <f aca="true" t="shared" si="0" ref="E10:J10">E11</f>
        <v>375000</v>
      </c>
      <c r="F10" s="121">
        <f t="shared" si="0"/>
        <v>0</v>
      </c>
      <c r="G10" s="121">
        <f t="shared" si="0"/>
        <v>375000</v>
      </c>
      <c r="H10" s="15">
        <f t="shared" si="0"/>
        <v>375000</v>
      </c>
      <c r="I10" s="15">
        <f t="shared" si="0"/>
        <v>0</v>
      </c>
      <c r="J10" s="121">
        <f t="shared" si="0"/>
        <v>0</v>
      </c>
      <c r="K10" s="16"/>
    </row>
    <row r="11" spans="1:11" ht="39">
      <c r="A11" s="18"/>
      <c r="B11" s="19">
        <v>85154</v>
      </c>
      <c r="C11" s="19">
        <v>2650</v>
      </c>
      <c r="D11" s="20" t="s">
        <v>17</v>
      </c>
      <c r="E11" s="122">
        <v>375000</v>
      </c>
      <c r="F11" s="122">
        <v>0</v>
      </c>
      <c r="G11" s="122">
        <f>E11+F11</f>
        <v>375000</v>
      </c>
      <c r="H11" s="21">
        <f>G11</f>
        <v>375000</v>
      </c>
      <c r="I11" s="21">
        <v>0</v>
      </c>
      <c r="J11" s="122">
        <v>0</v>
      </c>
      <c r="K11" s="22" t="s">
        <v>18</v>
      </c>
    </row>
    <row r="12" spans="1:11" ht="15">
      <c r="A12" s="233" t="s">
        <v>19</v>
      </c>
      <c r="B12" s="233"/>
      <c r="C12" s="233"/>
      <c r="D12" s="23"/>
      <c r="E12" s="123">
        <f>E10</f>
        <v>375000</v>
      </c>
      <c r="F12" s="123">
        <f>F11</f>
        <v>0</v>
      </c>
      <c r="G12" s="123">
        <f>G10</f>
        <v>375000</v>
      </c>
      <c r="H12" s="24">
        <f>H10</f>
        <v>375000</v>
      </c>
      <c r="I12" s="24">
        <f>I10</f>
        <v>0</v>
      </c>
      <c r="J12" s="123">
        <f>J10</f>
        <v>0</v>
      </c>
      <c r="K12" s="25"/>
    </row>
    <row r="13" spans="1:11" ht="15">
      <c r="A13" s="239" t="s">
        <v>20</v>
      </c>
      <c r="B13" s="239"/>
      <c r="C13" s="239"/>
      <c r="D13" s="239"/>
      <c r="E13" s="239"/>
      <c r="F13" s="239"/>
      <c r="G13" s="239"/>
      <c r="H13" s="239"/>
      <c r="I13" s="239"/>
      <c r="J13" s="239"/>
      <c r="K13" s="239"/>
    </row>
    <row r="14" spans="1:11" ht="15">
      <c r="A14" s="26">
        <v>750</v>
      </c>
      <c r="B14" s="27"/>
      <c r="C14" s="27"/>
      <c r="D14" s="28" t="s">
        <v>21</v>
      </c>
      <c r="E14" s="124">
        <f aca="true" t="shared" si="1" ref="E14:J14">E15+E16</f>
        <v>238870</v>
      </c>
      <c r="F14" s="124">
        <f t="shared" si="1"/>
        <v>0</v>
      </c>
      <c r="G14" s="124">
        <f t="shared" si="1"/>
        <v>238870</v>
      </c>
      <c r="H14" s="29">
        <f t="shared" si="1"/>
        <v>0</v>
      </c>
      <c r="I14" s="29">
        <f t="shared" si="1"/>
        <v>238870</v>
      </c>
      <c r="J14" s="124">
        <f t="shared" si="1"/>
        <v>0</v>
      </c>
      <c r="K14" s="27"/>
    </row>
    <row r="15" spans="1:11" s="35" customFormat="1" ht="50.25" customHeight="1">
      <c r="A15" s="165"/>
      <c r="B15" s="30">
        <v>75075</v>
      </c>
      <c r="C15" s="31">
        <v>2480</v>
      </c>
      <c r="D15" s="32" t="s">
        <v>22</v>
      </c>
      <c r="E15" s="125">
        <v>234270</v>
      </c>
      <c r="F15" s="125">
        <v>0</v>
      </c>
      <c r="G15" s="125">
        <f>E15+F15</f>
        <v>234270</v>
      </c>
      <c r="H15" s="33">
        <v>0</v>
      </c>
      <c r="I15" s="33">
        <f>G15</f>
        <v>234270</v>
      </c>
      <c r="J15" s="125">
        <v>0</v>
      </c>
      <c r="K15" s="34" t="s">
        <v>23</v>
      </c>
    </row>
    <row r="16" spans="1:11" s="35" customFormat="1" ht="45">
      <c r="A16" s="166"/>
      <c r="B16" s="30">
        <v>75075</v>
      </c>
      <c r="C16" s="31">
        <v>2480</v>
      </c>
      <c r="D16" s="32" t="s">
        <v>22</v>
      </c>
      <c r="E16" s="229">
        <v>4600</v>
      </c>
      <c r="F16" s="161">
        <v>0</v>
      </c>
      <c r="G16" s="125">
        <f>E16+F16</f>
        <v>4600</v>
      </c>
      <c r="H16" s="162">
        <v>0</v>
      </c>
      <c r="I16" s="33">
        <f>G16</f>
        <v>4600</v>
      </c>
      <c r="J16" s="161">
        <v>0</v>
      </c>
      <c r="K16" s="34" t="s">
        <v>30</v>
      </c>
    </row>
    <row r="17" spans="1:11" s="199" customFormat="1" ht="15">
      <c r="A17" s="212">
        <v>855</v>
      </c>
      <c r="B17" s="213"/>
      <c r="C17" s="214"/>
      <c r="D17" s="215" t="s">
        <v>104</v>
      </c>
      <c r="E17" s="230">
        <f>E18</f>
        <v>28300</v>
      </c>
      <c r="F17" s="230">
        <f>F18</f>
        <v>0</v>
      </c>
      <c r="G17" s="230">
        <f>G18</f>
        <v>28300</v>
      </c>
      <c r="H17" s="231">
        <v>0</v>
      </c>
      <c r="I17" s="230">
        <f>I18</f>
        <v>28300</v>
      </c>
      <c r="J17" s="216">
        <v>0</v>
      </c>
      <c r="K17" s="217" t="s">
        <v>105</v>
      </c>
    </row>
    <row r="18" spans="1:11" s="35" customFormat="1" ht="30">
      <c r="A18" s="211"/>
      <c r="B18" s="30">
        <v>85505</v>
      </c>
      <c r="C18" s="31">
        <v>2480</v>
      </c>
      <c r="D18" s="32" t="s">
        <v>106</v>
      </c>
      <c r="E18" s="228">
        <v>28300</v>
      </c>
      <c r="F18" s="161">
        <v>0</v>
      </c>
      <c r="G18" s="161">
        <v>28300</v>
      </c>
      <c r="H18" s="162">
        <v>0</v>
      </c>
      <c r="I18" s="162">
        <v>28300</v>
      </c>
      <c r="J18" s="161"/>
      <c r="K18" s="34"/>
    </row>
    <row r="19" spans="1:11" s="17" customFormat="1" ht="30">
      <c r="A19" s="36">
        <v>921</v>
      </c>
      <c r="B19" s="12"/>
      <c r="C19" s="12"/>
      <c r="D19" s="37" t="s">
        <v>24</v>
      </c>
      <c r="E19" s="227">
        <f>SUM(E20:E23)</f>
        <v>3599575</v>
      </c>
      <c r="F19" s="121">
        <f>SUM(F20:F23)</f>
        <v>35340</v>
      </c>
      <c r="G19" s="121">
        <f>SUM(G20:G23)</f>
        <v>3634915</v>
      </c>
      <c r="H19" s="15">
        <f>SUM(H20:H23)</f>
        <v>0</v>
      </c>
      <c r="I19" s="15">
        <f>SUM(I20:I23)</f>
        <v>3634915</v>
      </c>
      <c r="J19" s="121">
        <f>SUM(J21:J23)</f>
        <v>0</v>
      </c>
      <c r="K19" s="38"/>
    </row>
    <row r="20" spans="1:11" s="17" customFormat="1" ht="42.75" customHeight="1">
      <c r="A20" s="39"/>
      <c r="B20" s="30">
        <v>92108</v>
      </c>
      <c r="C20" s="31">
        <v>2480</v>
      </c>
      <c r="D20" s="40" t="s">
        <v>25</v>
      </c>
      <c r="E20" s="125">
        <v>26500</v>
      </c>
      <c r="F20" s="125">
        <v>0</v>
      </c>
      <c r="G20" s="125">
        <f>E20+F20</f>
        <v>26500</v>
      </c>
      <c r="H20" s="33">
        <v>0</v>
      </c>
      <c r="I20" s="33">
        <f>G20</f>
        <v>26500</v>
      </c>
      <c r="J20" s="125">
        <v>0</v>
      </c>
      <c r="K20" s="41" t="s">
        <v>23</v>
      </c>
    </row>
    <row r="21" spans="1:11" ht="49.5" customHeight="1">
      <c r="A21" s="42"/>
      <c r="B21" s="43">
        <v>92109</v>
      </c>
      <c r="C21" s="19">
        <v>2480</v>
      </c>
      <c r="D21" s="44" t="s">
        <v>26</v>
      </c>
      <c r="E21" s="126">
        <v>2489177</v>
      </c>
      <c r="F21" s="126">
        <v>35340</v>
      </c>
      <c r="G21" s="125">
        <f>E21+F21</f>
        <v>2524517</v>
      </c>
      <c r="H21" s="45">
        <v>0</v>
      </c>
      <c r="I21" s="33">
        <f>G21</f>
        <v>2524517</v>
      </c>
      <c r="J21" s="126">
        <v>0</v>
      </c>
      <c r="K21" s="41" t="s">
        <v>23</v>
      </c>
    </row>
    <row r="22" spans="1:11" ht="44.25" customHeight="1">
      <c r="A22" s="42"/>
      <c r="B22" s="19">
        <v>92116</v>
      </c>
      <c r="C22" s="19">
        <v>2480</v>
      </c>
      <c r="D22" s="44" t="s">
        <v>27</v>
      </c>
      <c r="E22" s="126">
        <v>751398</v>
      </c>
      <c r="F22" s="126">
        <v>0</v>
      </c>
      <c r="G22" s="125">
        <f>E22+F22</f>
        <v>751398</v>
      </c>
      <c r="H22" s="45">
        <v>0</v>
      </c>
      <c r="I22" s="33">
        <f>G22</f>
        <v>751398</v>
      </c>
      <c r="J22" s="126">
        <v>0</v>
      </c>
      <c r="K22" s="41" t="s">
        <v>28</v>
      </c>
    </row>
    <row r="23" spans="1:11" ht="26.25">
      <c r="A23" s="220"/>
      <c r="B23" s="108">
        <v>92118</v>
      </c>
      <c r="C23" s="108">
        <v>2480</v>
      </c>
      <c r="D23" s="221" t="s">
        <v>29</v>
      </c>
      <c r="E23" s="222">
        <v>332500</v>
      </c>
      <c r="F23" s="126">
        <v>0</v>
      </c>
      <c r="G23" s="125">
        <f>E23+F23</f>
        <v>332500</v>
      </c>
      <c r="H23" s="45">
        <v>0</v>
      </c>
      <c r="I23" s="250">
        <f>G23</f>
        <v>332500</v>
      </c>
      <c r="J23" s="225">
        <v>0</v>
      </c>
      <c r="K23" s="251" t="s">
        <v>30</v>
      </c>
    </row>
    <row r="24" spans="1:11" s="47" customFormat="1" ht="15">
      <c r="A24" s="236" t="s">
        <v>19</v>
      </c>
      <c r="B24" s="236"/>
      <c r="C24" s="236"/>
      <c r="D24" s="218"/>
      <c r="E24" s="219">
        <f>E14+E19+E17</f>
        <v>3866745</v>
      </c>
      <c r="F24" s="127">
        <f>F14+F19+F17</f>
        <v>35340</v>
      </c>
      <c r="G24" s="127">
        <f>G14+G19+G17</f>
        <v>3902085</v>
      </c>
      <c r="H24" s="127">
        <f>H14+H19+H17</f>
        <v>0</v>
      </c>
      <c r="I24" s="219">
        <f>I14+I19+I17</f>
        <v>3902085</v>
      </c>
      <c r="J24" s="219">
        <f>J14+J19+J17</f>
        <v>0</v>
      </c>
      <c r="K24" s="219"/>
    </row>
    <row r="25" spans="1:11" s="48" customFormat="1" ht="15">
      <c r="A25" s="237" t="s">
        <v>31</v>
      </c>
      <c r="B25" s="237"/>
      <c r="C25" s="237"/>
      <c r="D25" s="237"/>
      <c r="E25" s="237"/>
      <c r="F25" s="237"/>
      <c r="G25" s="237"/>
      <c r="H25" s="237"/>
      <c r="I25" s="237"/>
      <c r="J25" s="237"/>
      <c r="K25" s="237"/>
    </row>
    <row r="26" spans="1:11" s="17" customFormat="1" ht="50.25" customHeight="1">
      <c r="A26" s="167">
        <v>754</v>
      </c>
      <c r="B26" s="167"/>
      <c r="C26" s="167"/>
      <c r="D26" s="168" t="s">
        <v>32</v>
      </c>
      <c r="E26" s="169">
        <f aca="true" t="shared" si="2" ref="E26:J26">SUM(E27:E27)</f>
        <v>1245</v>
      </c>
      <c r="F26" s="169">
        <f t="shared" si="2"/>
        <v>0</v>
      </c>
      <c r="G26" s="169">
        <f t="shared" si="2"/>
        <v>1245</v>
      </c>
      <c r="H26" s="170">
        <f t="shared" si="2"/>
        <v>0</v>
      </c>
      <c r="I26" s="170">
        <f t="shared" si="2"/>
        <v>0</v>
      </c>
      <c r="J26" s="169">
        <f t="shared" si="2"/>
        <v>1245</v>
      </c>
      <c r="K26" s="171"/>
    </row>
    <row r="27" spans="1:11" ht="92.25">
      <c r="A27" s="56"/>
      <c r="B27" s="56">
        <v>75421</v>
      </c>
      <c r="C27" s="56">
        <v>2710</v>
      </c>
      <c r="D27" s="57" t="s">
        <v>33</v>
      </c>
      <c r="E27" s="133">
        <v>1245</v>
      </c>
      <c r="F27" s="129">
        <v>0</v>
      </c>
      <c r="G27" s="129">
        <f>E27+F27</f>
        <v>1245</v>
      </c>
      <c r="H27" s="54">
        <v>0</v>
      </c>
      <c r="I27" s="53">
        <v>0</v>
      </c>
      <c r="J27" s="129">
        <f>G27</f>
        <v>1245</v>
      </c>
      <c r="K27" s="55" t="s">
        <v>34</v>
      </c>
    </row>
    <row r="28" spans="1:11" s="17" customFormat="1" ht="15">
      <c r="A28" s="12">
        <v>801</v>
      </c>
      <c r="B28" s="12"/>
      <c r="C28" s="12"/>
      <c r="D28" s="49" t="s">
        <v>35</v>
      </c>
      <c r="E28" s="128">
        <f aca="true" t="shared" si="3" ref="E28:J28">E30+E29</f>
        <v>197474</v>
      </c>
      <c r="F28" s="128">
        <f t="shared" si="3"/>
        <v>32202</v>
      </c>
      <c r="G28" s="128">
        <f t="shared" si="3"/>
        <v>229676</v>
      </c>
      <c r="H28" s="50">
        <f t="shared" si="3"/>
        <v>0</v>
      </c>
      <c r="I28" s="50">
        <f t="shared" si="3"/>
        <v>0</v>
      </c>
      <c r="J28" s="128">
        <f t="shared" si="3"/>
        <v>229676</v>
      </c>
      <c r="K28" s="58"/>
    </row>
    <row r="29" spans="1:11" s="35" customFormat="1" ht="88.5" customHeight="1">
      <c r="A29" s="59"/>
      <c r="B29" s="31">
        <v>80104</v>
      </c>
      <c r="C29" s="31">
        <v>2310</v>
      </c>
      <c r="D29" s="60" t="s">
        <v>36</v>
      </c>
      <c r="E29" s="135">
        <v>183069</v>
      </c>
      <c r="F29" s="130">
        <v>31847</v>
      </c>
      <c r="G29" s="130">
        <f>E29+F29</f>
        <v>214916</v>
      </c>
      <c r="H29" s="62">
        <v>0</v>
      </c>
      <c r="I29" s="61">
        <v>0</v>
      </c>
      <c r="J29" s="130">
        <f>G29</f>
        <v>214916</v>
      </c>
      <c r="K29" s="63" t="s">
        <v>37</v>
      </c>
    </row>
    <row r="30" spans="1:11" ht="39">
      <c r="A30" s="56"/>
      <c r="B30" s="56">
        <v>80113</v>
      </c>
      <c r="C30" s="56">
        <v>2310</v>
      </c>
      <c r="D30" s="57" t="s">
        <v>38</v>
      </c>
      <c r="E30" s="131">
        <v>14405</v>
      </c>
      <c r="F30" s="131">
        <v>355</v>
      </c>
      <c r="G30" s="130">
        <f>E30+F30</f>
        <v>14760</v>
      </c>
      <c r="H30" s="64">
        <v>0</v>
      </c>
      <c r="I30" s="64">
        <v>0</v>
      </c>
      <c r="J30" s="130">
        <f>G30</f>
        <v>14760</v>
      </c>
      <c r="K30" s="65" t="s">
        <v>39</v>
      </c>
    </row>
    <row r="31" spans="1:11" s="48" customFormat="1" ht="15">
      <c r="A31" s="233" t="s">
        <v>19</v>
      </c>
      <c r="B31" s="233"/>
      <c r="C31" s="233"/>
      <c r="D31" s="66"/>
      <c r="E31" s="132">
        <f aca="true" t="shared" si="4" ref="E31:J31">E26+E28</f>
        <v>198719</v>
      </c>
      <c r="F31" s="132">
        <f t="shared" si="4"/>
        <v>32202</v>
      </c>
      <c r="G31" s="132">
        <f t="shared" si="4"/>
        <v>230921</v>
      </c>
      <c r="H31" s="67">
        <f t="shared" si="4"/>
        <v>0</v>
      </c>
      <c r="I31" s="67">
        <f t="shared" si="4"/>
        <v>0</v>
      </c>
      <c r="J31" s="132">
        <f t="shared" si="4"/>
        <v>230921</v>
      </c>
      <c r="K31" s="68"/>
    </row>
    <row r="32" spans="1:13" s="48" customFormat="1" ht="15">
      <c r="A32" s="234" t="s">
        <v>40</v>
      </c>
      <c r="B32" s="234"/>
      <c r="C32" s="234"/>
      <c r="D32" s="234"/>
      <c r="E32" s="132">
        <f aca="true" t="shared" si="5" ref="E32:J32">E12+E24+E31</f>
        <v>4440464</v>
      </c>
      <c r="F32" s="132">
        <f t="shared" si="5"/>
        <v>67542</v>
      </c>
      <c r="G32" s="132">
        <f t="shared" si="5"/>
        <v>4508006</v>
      </c>
      <c r="H32" s="67">
        <f t="shared" si="5"/>
        <v>375000</v>
      </c>
      <c r="I32" s="67">
        <f t="shared" si="5"/>
        <v>3902085</v>
      </c>
      <c r="J32" s="132">
        <f t="shared" si="5"/>
        <v>230921</v>
      </c>
      <c r="K32" s="69"/>
      <c r="M32" s="70">
        <f>G32-H32-I32-J32</f>
        <v>0</v>
      </c>
    </row>
    <row r="33" spans="1:11" ht="15">
      <c r="A33" s="235" t="s">
        <v>41</v>
      </c>
      <c r="B33" s="235"/>
      <c r="C33" s="235"/>
      <c r="D33" s="235"/>
      <c r="E33" s="235"/>
      <c r="F33" s="235"/>
      <c r="G33" s="235"/>
      <c r="H33" s="235"/>
      <c r="I33" s="235"/>
      <c r="J33" s="235"/>
      <c r="K33" s="235"/>
    </row>
    <row r="34" spans="1:11" ht="15">
      <c r="A34" s="234" t="s">
        <v>42</v>
      </c>
      <c r="B34" s="234"/>
      <c r="C34" s="234"/>
      <c r="D34" s="234"/>
      <c r="E34" s="234"/>
      <c r="F34" s="234"/>
      <c r="G34" s="234"/>
      <c r="H34" s="234"/>
      <c r="I34" s="234"/>
      <c r="J34" s="234"/>
      <c r="K34" s="234"/>
    </row>
    <row r="35" spans="1:11" s="199" customFormat="1" ht="15">
      <c r="A35" s="196">
        <v>750</v>
      </c>
      <c r="B35" s="196"/>
      <c r="C35" s="197"/>
      <c r="D35" s="196" t="s">
        <v>100</v>
      </c>
      <c r="E35" s="203">
        <f aca="true" t="shared" si="6" ref="E35:J35">E36</f>
        <v>3000</v>
      </c>
      <c r="F35" s="203">
        <f t="shared" si="6"/>
        <v>0</v>
      </c>
      <c r="G35" s="203">
        <f t="shared" si="6"/>
        <v>3000</v>
      </c>
      <c r="H35" s="202">
        <f t="shared" si="6"/>
        <v>0</v>
      </c>
      <c r="I35" s="202">
        <f t="shared" si="6"/>
        <v>0</v>
      </c>
      <c r="J35" s="203">
        <f t="shared" si="6"/>
        <v>3000</v>
      </c>
      <c r="K35" s="198"/>
    </row>
    <row r="36" spans="1:11" ht="60">
      <c r="A36" s="194"/>
      <c r="B36" s="194">
        <v>75095</v>
      </c>
      <c r="C36" s="195">
        <v>2820</v>
      </c>
      <c r="D36" s="194" t="s">
        <v>72</v>
      </c>
      <c r="E36" s="133">
        <v>3000</v>
      </c>
      <c r="F36" s="133">
        <v>0</v>
      </c>
      <c r="G36" s="133">
        <f>E36+F36</f>
        <v>3000</v>
      </c>
      <c r="H36" s="201">
        <v>0</v>
      </c>
      <c r="I36" s="201">
        <v>0</v>
      </c>
      <c r="J36" s="133">
        <v>3000</v>
      </c>
      <c r="K36" s="200" t="s">
        <v>101</v>
      </c>
    </row>
    <row r="37" spans="1:11" ht="45">
      <c r="A37" s="103">
        <v>754</v>
      </c>
      <c r="B37" s="103"/>
      <c r="C37" s="106"/>
      <c r="D37" s="107" t="s">
        <v>32</v>
      </c>
      <c r="E37" s="124">
        <v>46775</v>
      </c>
      <c r="F37" s="124">
        <v>0</v>
      </c>
      <c r="G37" s="124">
        <f>G38+G39</f>
        <v>44225</v>
      </c>
      <c r="H37" s="29">
        <f>H38+H39</f>
        <v>0</v>
      </c>
      <c r="I37" s="29">
        <f>I38+I39</f>
        <v>0</v>
      </c>
      <c r="J37" s="124">
        <f>J38+J39</f>
        <v>44225</v>
      </c>
      <c r="K37" s="16"/>
    </row>
    <row r="38" spans="1:11" ht="30">
      <c r="A38" s="223"/>
      <c r="B38" s="108">
        <v>75412</v>
      </c>
      <c r="C38" s="163">
        <v>2820</v>
      </c>
      <c r="D38" s="224" t="s">
        <v>44</v>
      </c>
      <c r="E38" s="225">
        <v>44775</v>
      </c>
      <c r="F38" s="225">
        <v>-550</v>
      </c>
      <c r="G38" s="225">
        <f>E38+F38</f>
        <v>44225</v>
      </c>
      <c r="H38" s="45">
        <v>0</v>
      </c>
      <c r="I38" s="151">
        <v>0</v>
      </c>
      <c r="J38" s="126">
        <f>G38</f>
        <v>44225</v>
      </c>
      <c r="K38" s="41" t="s">
        <v>45</v>
      </c>
    </row>
    <row r="39" spans="1:11" ht="39">
      <c r="A39" s="102"/>
      <c r="B39" s="56">
        <v>75415</v>
      </c>
      <c r="C39" s="78">
        <v>2360</v>
      </c>
      <c r="D39" s="105" t="s">
        <v>88</v>
      </c>
      <c r="E39" s="189">
        <v>2000</v>
      </c>
      <c r="F39" s="189">
        <v>-2000</v>
      </c>
      <c r="G39" s="189">
        <f>E39+F39</f>
        <v>0</v>
      </c>
      <c r="H39" s="45">
        <v>0</v>
      </c>
      <c r="I39" s="151">
        <v>0</v>
      </c>
      <c r="J39" s="126">
        <f>G39</f>
        <v>0</v>
      </c>
      <c r="K39" s="72" t="s">
        <v>43</v>
      </c>
    </row>
    <row r="40" spans="1:11" s="17" customFormat="1" ht="15">
      <c r="A40" s="103">
        <v>801</v>
      </c>
      <c r="B40" s="103"/>
      <c r="C40" s="103"/>
      <c r="D40" s="104" t="s">
        <v>46</v>
      </c>
      <c r="E40" s="173">
        <f aca="true" t="shared" si="7" ref="E40:J40">SUM(E41:E66)</f>
        <v>6581569.88</v>
      </c>
      <c r="F40" s="173">
        <f t="shared" si="7"/>
        <v>0</v>
      </c>
      <c r="G40" s="173">
        <f t="shared" si="7"/>
        <v>6581569.88</v>
      </c>
      <c r="H40" s="174">
        <f t="shared" si="7"/>
        <v>0</v>
      </c>
      <c r="I40" s="174">
        <f t="shared" si="7"/>
        <v>6533988</v>
      </c>
      <c r="J40" s="173">
        <f t="shared" si="7"/>
        <v>47581.88</v>
      </c>
      <c r="K40" s="175"/>
    </row>
    <row r="41" spans="1:11" ht="66">
      <c r="A41" s="46"/>
      <c r="B41" s="56">
        <v>80101</v>
      </c>
      <c r="C41" s="56">
        <v>2540</v>
      </c>
      <c r="D41" s="57" t="s">
        <v>47</v>
      </c>
      <c r="E41" s="131">
        <v>257062</v>
      </c>
      <c r="F41" s="131">
        <v>0</v>
      </c>
      <c r="G41" s="131">
        <f>E41+F41</f>
        <v>257062</v>
      </c>
      <c r="H41" s="64">
        <v>0</v>
      </c>
      <c r="I41" s="64">
        <f>G41</f>
        <v>257062</v>
      </c>
      <c r="J41" s="172">
        <v>0</v>
      </c>
      <c r="K41" s="74" t="s">
        <v>48</v>
      </c>
    </row>
    <row r="42" spans="1:11" ht="52.5">
      <c r="A42" s="46"/>
      <c r="B42" s="19">
        <v>80101</v>
      </c>
      <c r="C42" s="19">
        <v>2590</v>
      </c>
      <c r="D42" s="52" t="s">
        <v>47</v>
      </c>
      <c r="E42" s="133">
        <v>877331</v>
      </c>
      <c r="F42" s="133">
        <v>0</v>
      </c>
      <c r="G42" s="133">
        <f aca="true" t="shared" si="8" ref="G42:G60">E42+F42</f>
        <v>877331</v>
      </c>
      <c r="H42" s="53">
        <v>0</v>
      </c>
      <c r="I42" s="53">
        <f aca="true" t="shared" si="9" ref="I42:I60">G42</f>
        <v>877331</v>
      </c>
      <c r="J42" s="144">
        <v>0</v>
      </c>
      <c r="K42" s="65" t="s">
        <v>49</v>
      </c>
    </row>
    <row r="43" spans="1:11" ht="52.5">
      <c r="A43" s="46"/>
      <c r="B43" s="19">
        <v>80101</v>
      </c>
      <c r="C43" s="19">
        <v>2590</v>
      </c>
      <c r="D43" s="52" t="s">
        <v>47</v>
      </c>
      <c r="E43" s="133">
        <v>597243</v>
      </c>
      <c r="F43" s="133">
        <v>0</v>
      </c>
      <c r="G43" s="133">
        <f t="shared" si="8"/>
        <v>597243</v>
      </c>
      <c r="H43" s="53">
        <v>0</v>
      </c>
      <c r="I43" s="53">
        <f t="shared" si="9"/>
        <v>597243</v>
      </c>
      <c r="J43" s="129">
        <v>0</v>
      </c>
      <c r="K43" s="65" t="s">
        <v>50</v>
      </c>
    </row>
    <row r="44" spans="1:11" ht="78.75">
      <c r="A44" s="46"/>
      <c r="B44" s="56">
        <v>80101</v>
      </c>
      <c r="C44" s="56">
        <v>2590</v>
      </c>
      <c r="D44" s="57" t="s">
        <v>47</v>
      </c>
      <c r="E44" s="131">
        <v>970288</v>
      </c>
      <c r="F44" s="131">
        <v>0</v>
      </c>
      <c r="G44" s="133">
        <f t="shared" si="8"/>
        <v>970288</v>
      </c>
      <c r="H44" s="53">
        <v>0</v>
      </c>
      <c r="I44" s="53">
        <f t="shared" si="9"/>
        <v>970288</v>
      </c>
      <c r="J44" s="145">
        <v>0</v>
      </c>
      <c r="K44" s="74" t="s">
        <v>51</v>
      </c>
    </row>
    <row r="45" spans="1:11" ht="68.25" customHeight="1">
      <c r="A45" s="46"/>
      <c r="B45" s="108">
        <v>80101</v>
      </c>
      <c r="C45" s="108">
        <v>2590</v>
      </c>
      <c r="D45" s="109" t="s">
        <v>47</v>
      </c>
      <c r="E45" s="131">
        <v>556700</v>
      </c>
      <c r="F45" s="131">
        <v>0</v>
      </c>
      <c r="G45" s="133">
        <f t="shared" si="8"/>
        <v>556700</v>
      </c>
      <c r="H45" s="64">
        <v>0</v>
      </c>
      <c r="I45" s="53">
        <f t="shared" si="9"/>
        <v>556700</v>
      </c>
      <c r="J45" s="145">
        <v>0</v>
      </c>
      <c r="K45" s="74" t="s">
        <v>52</v>
      </c>
    </row>
    <row r="46" spans="1:13" ht="66">
      <c r="A46" s="46"/>
      <c r="B46" s="108">
        <v>80103</v>
      </c>
      <c r="C46" s="108">
        <v>2540</v>
      </c>
      <c r="D46" s="109" t="s">
        <v>53</v>
      </c>
      <c r="E46" s="131">
        <v>39669</v>
      </c>
      <c r="F46" s="131">
        <v>0</v>
      </c>
      <c r="G46" s="133">
        <f t="shared" si="8"/>
        <v>39669</v>
      </c>
      <c r="H46" s="53">
        <v>0</v>
      </c>
      <c r="I46" s="53">
        <f t="shared" si="9"/>
        <v>39669</v>
      </c>
      <c r="J46" s="145">
        <v>0</v>
      </c>
      <c r="K46" s="65" t="s">
        <v>102</v>
      </c>
      <c r="M46" s="75"/>
    </row>
    <row r="47" spans="1:11" ht="52.5">
      <c r="A47" s="108"/>
      <c r="B47" s="108">
        <v>80103</v>
      </c>
      <c r="C47" s="108">
        <v>2590</v>
      </c>
      <c r="D47" s="109" t="s">
        <v>53</v>
      </c>
      <c r="E47" s="176">
        <v>132228</v>
      </c>
      <c r="F47" s="176">
        <v>0</v>
      </c>
      <c r="G47" s="178">
        <f t="shared" si="8"/>
        <v>132228</v>
      </c>
      <c r="H47" s="177">
        <v>0</v>
      </c>
      <c r="I47" s="179">
        <f t="shared" si="9"/>
        <v>132228</v>
      </c>
      <c r="J47" s="176">
        <v>0</v>
      </c>
      <c r="K47" s="180" t="s">
        <v>54</v>
      </c>
    </row>
    <row r="48" spans="1:11" ht="66">
      <c r="A48" s="226"/>
      <c r="B48" s="108">
        <v>80103</v>
      </c>
      <c r="C48" s="204">
        <v>2590</v>
      </c>
      <c r="D48" s="109" t="s">
        <v>53</v>
      </c>
      <c r="E48" s="131">
        <v>110741</v>
      </c>
      <c r="F48" s="131">
        <v>0</v>
      </c>
      <c r="G48" s="131">
        <f t="shared" si="8"/>
        <v>110741</v>
      </c>
      <c r="H48" s="64">
        <v>0</v>
      </c>
      <c r="I48" s="64">
        <f t="shared" si="9"/>
        <v>110741</v>
      </c>
      <c r="J48" s="145">
        <v>0</v>
      </c>
      <c r="K48" s="74" t="s">
        <v>55</v>
      </c>
    </row>
    <row r="49" spans="1:11" ht="52.5">
      <c r="A49" s="46"/>
      <c r="B49" s="56">
        <v>80103</v>
      </c>
      <c r="C49" s="78">
        <v>2590</v>
      </c>
      <c r="D49" s="57" t="s">
        <v>53</v>
      </c>
      <c r="E49" s="133">
        <v>74931</v>
      </c>
      <c r="F49" s="133">
        <v>0</v>
      </c>
      <c r="G49" s="133">
        <f t="shared" si="8"/>
        <v>74931</v>
      </c>
      <c r="H49" s="53">
        <v>0</v>
      </c>
      <c r="I49" s="53">
        <f t="shared" si="9"/>
        <v>74931</v>
      </c>
      <c r="J49" s="146">
        <v>0</v>
      </c>
      <c r="K49" s="65" t="s">
        <v>56</v>
      </c>
    </row>
    <row r="50" spans="1:11" ht="66">
      <c r="A50" s="46"/>
      <c r="B50" s="19">
        <v>80103</v>
      </c>
      <c r="C50" s="73">
        <v>2590</v>
      </c>
      <c r="D50" s="52" t="s">
        <v>53</v>
      </c>
      <c r="E50" s="133">
        <v>123412</v>
      </c>
      <c r="F50" s="133">
        <v>0</v>
      </c>
      <c r="G50" s="133">
        <f t="shared" si="8"/>
        <v>123412</v>
      </c>
      <c r="H50" s="53">
        <v>0</v>
      </c>
      <c r="I50" s="53">
        <f t="shared" si="9"/>
        <v>123412</v>
      </c>
      <c r="J50" s="146">
        <v>0</v>
      </c>
      <c r="K50" s="65" t="s">
        <v>57</v>
      </c>
    </row>
    <row r="51" spans="1:11" ht="66">
      <c r="A51" s="46"/>
      <c r="B51" s="108">
        <v>80104</v>
      </c>
      <c r="C51" s="163">
        <v>2540</v>
      </c>
      <c r="D51" s="109" t="s">
        <v>36</v>
      </c>
      <c r="E51" s="131">
        <v>13484</v>
      </c>
      <c r="F51" s="131">
        <v>0</v>
      </c>
      <c r="G51" s="133">
        <f t="shared" si="8"/>
        <v>13484</v>
      </c>
      <c r="H51" s="64">
        <v>0</v>
      </c>
      <c r="I51" s="53">
        <f t="shared" si="9"/>
        <v>13484</v>
      </c>
      <c r="J51" s="147">
        <v>0</v>
      </c>
      <c r="K51" s="74" t="s">
        <v>58</v>
      </c>
    </row>
    <row r="52" spans="1:11" ht="81" customHeight="1">
      <c r="A52" s="46"/>
      <c r="B52" s="56">
        <v>80106</v>
      </c>
      <c r="C52" s="78">
        <v>2540</v>
      </c>
      <c r="D52" s="57" t="s">
        <v>59</v>
      </c>
      <c r="E52" s="131">
        <v>63814</v>
      </c>
      <c r="F52" s="131">
        <v>0</v>
      </c>
      <c r="G52" s="133">
        <f t="shared" si="8"/>
        <v>63814</v>
      </c>
      <c r="H52" s="64">
        <v>0</v>
      </c>
      <c r="I52" s="53">
        <f t="shared" si="9"/>
        <v>63814</v>
      </c>
      <c r="J52" s="147">
        <v>0</v>
      </c>
      <c r="K52" s="74" t="s">
        <v>60</v>
      </c>
    </row>
    <row r="53" spans="1:11" ht="66">
      <c r="A53" s="46"/>
      <c r="B53" s="110">
        <v>80106</v>
      </c>
      <c r="C53" s="111">
        <v>2540</v>
      </c>
      <c r="D53" s="109" t="s">
        <v>59</v>
      </c>
      <c r="E53" s="133">
        <v>41056</v>
      </c>
      <c r="F53" s="133">
        <v>0</v>
      </c>
      <c r="G53" s="133">
        <f t="shared" si="8"/>
        <v>41056</v>
      </c>
      <c r="H53" s="53">
        <v>0</v>
      </c>
      <c r="I53" s="53">
        <f t="shared" si="9"/>
        <v>41056</v>
      </c>
      <c r="J53" s="146">
        <v>0</v>
      </c>
      <c r="K53" s="65" t="s">
        <v>61</v>
      </c>
    </row>
    <row r="54" spans="1:11" ht="78.75">
      <c r="A54" s="46"/>
      <c r="B54" s="56">
        <v>80106</v>
      </c>
      <c r="C54" s="77">
        <v>2540</v>
      </c>
      <c r="D54" s="57" t="s">
        <v>59</v>
      </c>
      <c r="E54" s="131">
        <v>38289</v>
      </c>
      <c r="F54" s="131">
        <v>0</v>
      </c>
      <c r="G54" s="133">
        <f t="shared" si="8"/>
        <v>38289</v>
      </c>
      <c r="H54" s="53">
        <v>0</v>
      </c>
      <c r="I54" s="53">
        <f t="shared" si="9"/>
        <v>38289</v>
      </c>
      <c r="J54" s="147">
        <v>0</v>
      </c>
      <c r="K54" s="74" t="s">
        <v>62</v>
      </c>
    </row>
    <row r="55" spans="1:11" ht="52.5">
      <c r="A55" s="108"/>
      <c r="B55" s="112">
        <v>80110</v>
      </c>
      <c r="C55" s="113">
        <v>2540</v>
      </c>
      <c r="D55" s="114" t="s">
        <v>63</v>
      </c>
      <c r="E55" s="154">
        <v>62071</v>
      </c>
      <c r="F55" s="185">
        <v>0</v>
      </c>
      <c r="G55" s="176">
        <f t="shared" si="8"/>
        <v>62071</v>
      </c>
      <c r="H55" s="155">
        <v>0</v>
      </c>
      <c r="I55" s="64">
        <f t="shared" si="9"/>
        <v>62071</v>
      </c>
      <c r="J55" s="148">
        <v>0</v>
      </c>
      <c r="K55" s="81" t="s">
        <v>64</v>
      </c>
    </row>
    <row r="56" spans="1:15" ht="201.75" customHeight="1">
      <c r="A56" s="46"/>
      <c r="B56" s="112">
        <v>80149</v>
      </c>
      <c r="C56" s="113">
        <v>2590</v>
      </c>
      <c r="D56" s="114" t="s">
        <v>65</v>
      </c>
      <c r="E56" s="153">
        <v>210683</v>
      </c>
      <c r="F56" s="134">
        <v>0</v>
      </c>
      <c r="G56" s="131">
        <f t="shared" si="8"/>
        <v>210683</v>
      </c>
      <c r="H56" s="62">
        <v>0</v>
      </c>
      <c r="I56" s="53">
        <f t="shared" si="9"/>
        <v>210683</v>
      </c>
      <c r="J56" s="148">
        <v>0</v>
      </c>
      <c r="K56" s="65" t="s">
        <v>49</v>
      </c>
      <c r="O56" s="60"/>
    </row>
    <row r="57" spans="1:11" ht="201.75" customHeight="1">
      <c r="A57" s="108"/>
      <c r="B57" s="112">
        <v>80149</v>
      </c>
      <c r="C57" s="181">
        <v>2590</v>
      </c>
      <c r="D57" s="114" t="s">
        <v>65</v>
      </c>
      <c r="E57" s="154">
        <v>14465</v>
      </c>
      <c r="F57" s="185">
        <v>0</v>
      </c>
      <c r="G57" s="178">
        <f t="shared" si="8"/>
        <v>14465</v>
      </c>
      <c r="H57" s="182">
        <v>0</v>
      </c>
      <c r="I57" s="179">
        <f t="shared" si="9"/>
        <v>14465</v>
      </c>
      <c r="J57" s="183">
        <v>0</v>
      </c>
      <c r="K57" s="180" t="s">
        <v>51</v>
      </c>
    </row>
    <row r="58" spans="1:11" ht="201.75" customHeight="1">
      <c r="A58" s="46"/>
      <c r="B58" s="79">
        <v>80149</v>
      </c>
      <c r="C58" s="80">
        <v>2590</v>
      </c>
      <c r="D58" s="60" t="s">
        <v>65</v>
      </c>
      <c r="E58" s="153">
        <v>0</v>
      </c>
      <c r="F58" s="134">
        <v>0</v>
      </c>
      <c r="G58" s="131">
        <f>E58+F58</f>
        <v>0</v>
      </c>
      <c r="H58" s="155"/>
      <c r="I58" s="64">
        <f>G58</f>
        <v>0</v>
      </c>
      <c r="J58" s="148"/>
      <c r="K58" s="101" t="s">
        <v>89</v>
      </c>
    </row>
    <row r="59" spans="1:11" ht="174.75" customHeight="1">
      <c r="A59" s="108"/>
      <c r="B59" s="112">
        <v>80150</v>
      </c>
      <c r="C59" s="113">
        <v>2590</v>
      </c>
      <c r="D59" s="114" t="s">
        <v>65</v>
      </c>
      <c r="E59" s="153">
        <v>86183</v>
      </c>
      <c r="F59" s="134">
        <v>0</v>
      </c>
      <c r="G59" s="131">
        <f t="shared" si="8"/>
        <v>86183</v>
      </c>
      <c r="H59" s="155">
        <v>0</v>
      </c>
      <c r="I59" s="64">
        <f t="shared" si="9"/>
        <v>86183</v>
      </c>
      <c r="J59" s="148">
        <v>0</v>
      </c>
      <c r="K59" s="74" t="s">
        <v>57</v>
      </c>
    </row>
    <row r="60" spans="1:11" ht="237" customHeight="1">
      <c r="A60" s="46"/>
      <c r="B60" s="112">
        <v>80150</v>
      </c>
      <c r="C60" s="113">
        <v>2590</v>
      </c>
      <c r="D60" s="114" t="s">
        <v>66</v>
      </c>
      <c r="E60" s="154">
        <v>2062204</v>
      </c>
      <c r="F60" s="185">
        <v>0</v>
      </c>
      <c r="G60" s="178">
        <f t="shared" si="8"/>
        <v>2062204</v>
      </c>
      <c r="H60" s="182">
        <v>0</v>
      </c>
      <c r="I60" s="179">
        <f t="shared" si="9"/>
        <v>2062204</v>
      </c>
      <c r="J60" s="183">
        <v>0</v>
      </c>
      <c r="K60" s="157" t="s">
        <v>49</v>
      </c>
    </row>
    <row r="61" spans="1:17" ht="237" customHeight="1">
      <c r="A61" s="108"/>
      <c r="B61" s="205">
        <v>80150</v>
      </c>
      <c r="C61" s="206">
        <v>2590</v>
      </c>
      <c r="D61" s="207" t="s">
        <v>67</v>
      </c>
      <c r="E61" s="208">
        <v>202134</v>
      </c>
      <c r="F61" s="134">
        <v>0</v>
      </c>
      <c r="G61" s="134">
        <f aca="true" t="shared" si="10" ref="G61:G66">E61+F61</f>
        <v>202134</v>
      </c>
      <c r="H61" s="155">
        <v>0</v>
      </c>
      <c r="I61" s="184">
        <f>G61</f>
        <v>202134</v>
      </c>
      <c r="J61" s="148">
        <v>0</v>
      </c>
      <c r="K61" s="74" t="s">
        <v>50</v>
      </c>
      <c r="Q61" s="60"/>
    </row>
    <row r="62" spans="1:17" ht="120">
      <c r="A62" s="46"/>
      <c r="B62" s="79">
        <v>85153</v>
      </c>
      <c r="C62" s="80">
        <v>2810</v>
      </c>
      <c r="D62" s="60" t="s">
        <v>92</v>
      </c>
      <c r="E62" s="153">
        <v>17040.38</v>
      </c>
      <c r="F62" s="134">
        <v>0</v>
      </c>
      <c r="G62" s="134">
        <f t="shared" si="10"/>
        <v>17040.38</v>
      </c>
      <c r="H62" s="62">
        <v>0</v>
      </c>
      <c r="I62" s="61">
        <v>0</v>
      </c>
      <c r="J62" s="148">
        <f>G62</f>
        <v>17040.38</v>
      </c>
      <c r="K62" s="65" t="s">
        <v>49</v>
      </c>
      <c r="Q62" s="118"/>
    </row>
    <row r="63" spans="1:17" s="187" customFormat="1" ht="120">
      <c r="A63" s="46"/>
      <c r="B63" s="112">
        <v>85153</v>
      </c>
      <c r="C63" s="113">
        <v>2820</v>
      </c>
      <c r="D63" s="114" t="s">
        <v>92</v>
      </c>
      <c r="E63" s="154">
        <v>10251.45</v>
      </c>
      <c r="F63" s="185">
        <v>0</v>
      </c>
      <c r="G63" s="185">
        <f t="shared" si="10"/>
        <v>10251.45</v>
      </c>
      <c r="H63" s="182">
        <v>0</v>
      </c>
      <c r="I63" s="186">
        <v>0</v>
      </c>
      <c r="J63" s="183">
        <f>G63</f>
        <v>10251.45</v>
      </c>
      <c r="K63" s="157" t="s">
        <v>93</v>
      </c>
      <c r="Q63" s="188"/>
    </row>
    <row r="64" spans="1:17" ht="120">
      <c r="A64" s="46"/>
      <c r="B64" s="79">
        <v>85153</v>
      </c>
      <c r="C64" s="80">
        <v>2820</v>
      </c>
      <c r="D64" s="60" t="s">
        <v>92</v>
      </c>
      <c r="E64" s="153">
        <v>6360.75</v>
      </c>
      <c r="F64" s="134">
        <v>0</v>
      </c>
      <c r="G64" s="134">
        <f t="shared" si="10"/>
        <v>6360.75</v>
      </c>
      <c r="H64" s="155">
        <v>0</v>
      </c>
      <c r="I64" s="184">
        <v>0</v>
      </c>
      <c r="J64" s="148">
        <f>G64</f>
        <v>6360.75</v>
      </c>
      <c r="K64" s="74" t="s">
        <v>94</v>
      </c>
      <c r="Q64" s="118"/>
    </row>
    <row r="65" spans="1:17" ht="120">
      <c r="A65" s="108"/>
      <c r="B65" s="112">
        <v>85153</v>
      </c>
      <c r="C65" s="113">
        <v>2820</v>
      </c>
      <c r="D65" s="114" t="s">
        <v>92</v>
      </c>
      <c r="E65" s="154">
        <v>6637.95</v>
      </c>
      <c r="F65" s="185">
        <v>0</v>
      </c>
      <c r="G65" s="185">
        <f t="shared" si="10"/>
        <v>6637.95</v>
      </c>
      <c r="H65" s="62">
        <v>0</v>
      </c>
      <c r="I65" s="61">
        <v>0</v>
      </c>
      <c r="J65" s="148">
        <f>G65</f>
        <v>6637.95</v>
      </c>
      <c r="K65" s="65" t="s">
        <v>95</v>
      </c>
      <c r="Q65" s="118"/>
    </row>
    <row r="66" spans="1:17" ht="120">
      <c r="A66" s="56"/>
      <c r="B66" s="79">
        <v>85153</v>
      </c>
      <c r="C66" s="80">
        <v>2820</v>
      </c>
      <c r="D66" s="60" t="s">
        <v>92</v>
      </c>
      <c r="E66" s="153">
        <v>7291.35</v>
      </c>
      <c r="F66" s="134">
        <v>0</v>
      </c>
      <c r="G66" s="134">
        <f t="shared" si="10"/>
        <v>7291.35</v>
      </c>
      <c r="H66" s="62">
        <v>0</v>
      </c>
      <c r="I66" s="61">
        <v>0</v>
      </c>
      <c r="J66" s="148">
        <f>G66</f>
        <v>7291.35</v>
      </c>
      <c r="K66" s="65" t="s">
        <v>96</v>
      </c>
      <c r="Q66" s="118"/>
    </row>
    <row r="67" spans="1:11" s="17" customFormat="1" ht="27" customHeight="1">
      <c r="A67" s="12">
        <v>851</v>
      </c>
      <c r="B67" s="12"/>
      <c r="C67" s="13"/>
      <c r="D67" s="83" t="s">
        <v>16</v>
      </c>
      <c r="E67" s="124">
        <f aca="true" t="shared" si="11" ref="E67:J67">E68+E70+E69</f>
        <v>76000</v>
      </c>
      <c r="F67" s="124">
        <f t="shared" si="11"/>
        <v>0</v>
      </c>
      <c r="G67" s="124">
        <f t="shared" si="11"/>
        <v>76000</v>
      </c>
      <c r="H67" s="124">
        <f t="shared" si="11"/>
        <v>0</v>
      </c>
      <c r="I67" s="124">
        <f t="shared" si="11"/>
        <v>0</v>
      </c>
      <c r="J67" s="124">
        <f t="shared" si="11"/>
        <v>76000</v>
      </c>
      <c r="K67" s="84"/>
    </row>
    <row r="68" spans="1:11" ht="66">
      <c r="A68" s="51"/>
      <c r="B68" s="19">
        <v>85149</v>
      </c>
      <c r="C68" s="19">
        <v>2360</v>
      </c>
      <c r="D68" s="20" t="s">
        <v>68</v>
      </c>
      <c r="E68" s="126">
        <v>16000</v>
      </c>
      <c r="F68" s="122">
        <v>0</v>
      </c>
      <c r="G68" s="122">
        <f>E68+F68</f>
        <v>16000</v>
      </c>
      <c r="H68" s="85">
        <v>0</v>
      </c>
      <c r="I68" s="151">
        <v>0</v>
      </c>
      <c r="J68" s="126">
        <f>G68</f>
        <v>16000</v>
      </c>
      <c r="K68" s="41" t="s">
        <v>69</v>
      </c>
    </row>
    <row r="69" spans="1:11" ht="52.5">
      <c r="A69" s="46"/>
      <c r="B69" s="108">
        <v>85149</v>
      </c>
      <c r="C69" s="108">
        <v>2360</v>
      </c>
      <c r="D69" s="105" t="s">
        <v>68</v>
      </c>
      <c r="E69" s="189">
        <v>44000</v>
      </c>
      <c r="F69" s="189">
        <v>0</v>
      </c>
      <c r="G69" s="191">
        <f>E69+F69</f>
        <v>44000</v>
      </c>
      <c r="H69" s="192"/>
      <c r="I69" s="190"/>
      <c r="J69" s="189">
        <f>G69</f>
        <v>44000</v>
      </c>
      <c r="K69" s="180" t="s">
        <v>98</v>
      </c>
    </row>
    <row r="70" spans="1:11" ht="52.5">
      <c r="A70" s="56"/>
      <c r="B70" s="56">
        <v>85154</v>
      </c>
      <c r="C70" s="78">
        <v>2820</v>
      </c>
      <c r="D70" s="20" t="s">
        <v>17</v>
      </c>
      <c r="E70" s="126">
        <v>16000</v>
      </c>
      <c r="F70" s="126">
        <v>0</v>
      </c>
      <c r="G70" s="122">
        <f>E70+F70</f>
        <v>16000</v>
      </c>
      <c r="H70" s="71"/>
      <c r="I70" s="45"/>
      <c r="J70" s="126">
        <f>G70</f>
        <v>16000</v>
      </c>
      <c r="K70" s="76" t="s">
        <v>70</v>
      </c>
    </row>
    <row r="71" spans="1:11" s="17" customFormat="1" ht="22.5" customHeight="1">
      <c r="A71" s="12">
        <v>852</v>
      </c>
      <c r="B71" s="12"/>
      <c r="C71" s="86"/>
      <c r="D71" s="83" t="s">
        <v>71</v>
      </c>
      <c r="E71" s="124">
        <f aca="true" t="shared" si="12" ref="E71:J71">E72</f>
        <v>20000</v>
      </c>
      <c r="F71" s="124">
        <f t="shared" si="12"/>
        <v>0</v>
      </c>
      <c r="G71" s="124">
        <f t="shared" si="12"/>
        <v>20000</v>
      </c>
      <c r="H71" s="124">
        <f t="shared" si="12"/>
        <v>0</v>
      </c>
      <c r="I71" s="124">
        <f t="shared" si="12"/>
        <v>0</v>
      </c>
      <c r="J71" s="124">
        <f t="shared" si="12"/>
        <v>20000</v>
      </c>
      <c r="K71" s="29"/>
    </row>
    <row r="72" spans="1:11" s="17" customFormat="1" ht="66">
      <c r="A72" s="112"/>
      <c r="B72" s="115">
        <v>85295</v>
      </c>
      <c r="C72" s="116">
        <v>2360</v>
      </c>
      <c r="D72" s="117" t="s">
        <v>72</v>
      </c>
      <c r="E72" s="160">
        <v>20000</v>
      </c>
      <c r="F72" s="160">
        <v>0</v>
      </c>
      <c r="G72" s="125">
        <f>E72+F72</f>
        <v>20000</v>
      </c>
      <c r="H72" s="87">
        <v>0</v>
      </c>
      <c r="I72" s="33">
        <v>0</v>
      </c>
      <c r="J72" s="149">
        <f>G72</f>
        <v>20000</v>
      </c>
      <c r="K72" s="88" t="s">
        <v>99</v>
      </c>
    </row>
    <row r="73" spans="1:11" s="17" customFormat="1" ht="30">
      <c r="A73" s="140">
        <v>854</v>
      </c>
      <c r="B73" s="140"/>
      <c r="C73" s="158"/>
      <c r="D73" s="141" t="s">
        <v>73</v>
      </c>
      <c r="E73" s="159">
        <f aca="true" t="shared" si="13" ref="E73:J73">E74</f>
        <v>50946</v>
      </c>
      <c r="F73" s="159">
        <f t="shared" si="13"/>
        <v>0</v>
      </c>
      <c r="G73" s="124">
        <f t="shared" si="13"/>
        <v>50946</v>
      </c>
      <c r="H73" s="29">
        <f t="shared" si="13"/>
        <v>0</v>
      </c>
      <c r="I73" s="29">
        <f t="shared" si="13"/>
        <v>50946</v>
      </c>
      <c r="J73" s="124">
        <f t="shared" si="13"/>
        <v>0</v>
      </c>
      <c r="K73" s="89"/>
    </row>
    <row r="74" spans="1:11" s="17" customFormat="1" ht="92.25">
      <c r="A74" s="115"/>
      <c r="B74" s="115">
        <v>85404</v>
      </c>
      <c r="C74" s="116">
        <v>2590</v>
      </c>
      <c r="D74" s="117" t="s">
        <v>74</v>
      </c>
      <c r="E74" s="125">
        <v>50946</v>
      </c>
      <c r="F74" s="125">
        <v>0</v>
      </c>
      <c r="G74" s="125">
        <f>E74+F74</f>
        <v>50946</v>
      </c>
      <c r="H74" s="87">
        <v>0</v>
      </c>
      <c r="I74" s="33">
        <f>G74</f>
        <v>50946</v>
      </c>
      <c r="J74" s="149">
        <v>0</v>
      </c>
      <c r="K74" s="88" t="s">
        <v>75</v>
      </c>
    </row>
    <row r="75" spans="1:11" s="17" customFormat="1" ht="30">
      <c r="A75" s="140">
        <v>900</v>
      </c>
      <c r="B75" s="140"/>
      <c r="C75" s="140"/>
      <c r="D75" s="141" t="s">
        <v>90</v>
      </c>
      <c r="E75" s="128">
        <f aca="true" t="shared" si="14" ref="E75:J75">E77+E76</f>
        <v>2000</v>
      </c>
      <c r="F75" s="128">
        <f t="shared" si="14"/>
        <v>0</v>
      </c>
      <c r="G75" s="128">
        <f t="shared" si="14"/>
        <v>2000</v>
      </c>
      <c r="H75" s="128">
        <f t="shared" si="14"/>
        <v>0</v>
      </c>
      <c r="I75" s="128">
        <f t="shared" si="14"/>
        <v>0</v>
      </c>
      <c r="J75" s="128">
        <f t="shared" si="14"/>
        <v>2000</v>
      </c>
      <c r="K75" s="90"/>
    </row>
    <row r="76" spans="1:11" s="17" customFormat="1" ht="52.5">
      <c r="A76" s="59"/>
      <c r="B76" s="79">
        <v>90002</v>
      </c>
      <c r="C76" s="80">
        <v>2810</v>
      </c>
      <c r="D76" s="57" t="s">
        <v>97</v>
      </c>
      <c r="E76" s="125">
        <v>1000</v>
      </c>
      <c r="F76" s="125">
        <v>0</v>
      </c>
      <c r="G76" s="125">
        <f>E76+F76</f>
        <v>1000</v>
      </c>
      <c r="H76" s="87">
        <v>0</v>
      </c>
      <c r="I76" s="33">
        <v>0</v>
      </c>
      <c r="J76" s="149">
        <f>G76</f>
        <v>1000</v>
      </c>
      <c r="K76" s="65" t="s">
        <v>49</v>
      </c>
    </row>
    <row r="77" spans="1:11" s="17" customFormat="1" ht="39">
      <c r="A77" s="59"/>
      <c r="B77" s="79">
        <v>90002</v>
      </c>
      <c r="C77" s="80">
        <v>2820</v>
      </c>
      <c r="D77" s="57" t="s">
        <v>97</v>
      </c>
      <c r="E77" s="125">
        <v>1000</v>
      </c>
      <c r="F77" s="125">
        <v>0</v>
      </c>
      <c r="G77" s="125">
        <f>E77+F77</f>
        <v>1000</v>
      </c>
      <c r="H77" s="87">
        <v>0</v>
      </c>
      <c r="I77" s="33">
        <v>0</v>
      </c>
      <c r="J77" s="149">
        <f>G77</f>
        <v>1000</v>
      </c>
      <c r="K77" s="88" t="s">
        <v>91</v>
      </c>
    </row>
    <row r="78" spans="1:11" s="17" customFormat="1" ht="30">
      <c r="A78" s="103">
        <v>921</v>
      </c>
      <c r="B78" s="103"/>
      <c r="C78" s="103"/>
      <c r="D78" s="104" t="s">
        <v>24</v>
      </c>
      <c r="E78" s="173">
        <f aca="true" t="shared" si="15" ref="E78:J78">E79+E80+E81</f>
        <v>374705</v>
      </c>
      <c r="F78" s="173">
        <f t="shared" si="15"/>
        <v>-4705</v>
      </c>
      <c r="G78" s="173">
        <f t="shared" si="15"/>
        <v>370000</v>
      </c>
      <c r="H78" s="174">
        <f t="shared" si="15"/>
        <v>0</v>
      </c>
      <c r="I78" s="174">
        <f t="shared" si="15"/>
        <v>0</v>
      </c>
      <c r="J78" s="173">
        <f t="shared" si="15"/>
        <v>370000</v>
      </c>
      <c r="K78" s="193"/>
    </row>
    <row r="79" spans="1:11" s="17" customFormat="1" ht="75" customHeight="1">
      <c r="A79" s="59"/>
      <c r="B79" s="79">
        <v>92105</v>
      </c>
      <c r="C79" s="79">
        <v>2360</v>
      </c>
      <c r="D79" s="60" t="s">
        <v>76</v>
      </c>
      <c r="E79" s="153">
        <v>10000</v>
      </c>
      <c r="F79" s="153">
        <v>0</v>
      </c>
      <c r="G79" s="153">
        <f>E79+F79</f>
        <v>10000</v>
      </c>
      <c r="H79" s="184">
        <v>0</v>
      </c>
      <c r="I79" s="184">
        <v>0</v>
      </c>
      <c r="J79" s="153">
        <f>G79</f>
        <v>10000</v>
      </c>
      <c r="K79" s="210" t="s">
        <v>103</v>
      </c>
    </row>
    <row r="80" spans="1:11" s="17" customFormat="1" ht="42" customHeight="1">
      <c r="A80" s="59"/>
      <c r="B80" s="115">
        <v>92105</v>
      </c>
      <c r="C80" s="31">
        <v>2820</v>
      </c>
      <c r="D80" s="82" t="s">
        <v>76</v>
      </c>
      <c r="E80" s="135">
        <v>15000</v>
      </c>
      <c r="F80" s="135">
        <v>0</v>
      </c>
      <c r="G80" s="135">
        <f>E80+F80</f>
        <v>15000</v>
      </c>
      <c r="H80" s="61">
        <v>0</v>
      </c>
      <c r="I80" s="61">
        <v>0</v>
      </c>
      <c r="J80" s="135">
        <f>G80</f>
        <v>15000</v>
      </c>
      <c r="K80" s="63" t="s">
        <v>77</v>
      </c>
    </row>
    <row r="81" spans="1:11" ht="52.5">
      <c r="A81" s="56"/>
      <c r="B81" s="56">
        <v>92120</v>
      </c>
      <c r="C81" s="46">
        <v>2720</v>
      </c>
      <c r="D81" s="91" t="s">
        <v>78</v>
      </c>
      <c r="E81" s="136">
        <v>349705</v>
      </c>
      <c r="F81" s="136">
        <v>-4705</v>
      </c>
      <c r="G81" s="135">
        <f>E81+F81</f>
        <v>345000</v>
      </c>
      <c r="H81" s="64">
        <v>0</v>
      </c>
      <c r="I81" s="92">
        <v>0</v>
      </c>
      <c r="J81" s="135">
        <f>G81</f>
        <v>345000</v>
      </c>
      <c r="K81" s="74" t="s">
        <v>79</v>
      </c>
    </row>
    <row r="82" spans="1:11" s="17" customFormat="1" ht="15">
      <c r="A82" s="12">
        <v>926</v>
      </c>
      <c r="B82" s="12"/>
      <c r="C82" s="12"/>
      <c r="D82" s="49" t="s">
        <v>80</v>
      </c>
      <c r="E82" s="128">
        <f aca="true" t="shared" si="16" ref="E82:J82">E83</f>
        <v>281725</v>
      </c>
      <c r="F82" s="128">
        <f t="shared" si="16"/>
        <v>0</v>
      </c>
      <c r="G82" s="128">
        <f t="shared" si="16"/>
        <v>281725</v>
      </c>
      <c r="H82" s="50">
        <f t="shared" si="16"/>
        <v>0</v>
      </c>
      <c r="I82" s="50">
        <f t="shared" si="16"/>
        <v>0</v>
      </c>
      <c r="J82" s="128">
        <f t="shared" si="16"/>
        <v>281725</v>
      </c>
      <c r="K82" s="90"/>
    </row>
    <row r="83" spans="1:11" ht="92.25">
      <c r="A83" s="110"/>
      <c r="B83" s="110">
        <v>92605</v>
      </c>
      <c r="C83" s="110">
        <v>2360</v>
      </c>
      <c r="D83" s="117" t="s">
        <v>81</v>
      </c>
      <c r="E83" s="133">
        <v>281725</v>
      </c>
      <c r="F83" s="133"/>
      <c r="G83" s="133">
        <f>E83+F83</f>
        <v>281725</v>
      </c>
      <c r="H83" s="53">
        <v>0</v>
      </c>
      <c r="I83" s="53">
        <v>0</v>
      </c>
      <c r="J83" s="135">
        <f>G83</f>
        <v>281725</v>
      </c>
      <c r="K83" s="74" t="s">
        <v>82</v>
      </c>
    </row>
    <row r="84" spans="1:11" s="95" customFormat="1" ht="15">
      <c r="A84" s="238" t="s">
        <v>19</v>
      </c>
      <c r="B84" s="238"/>
      <c r="C84" s="238"/>
      <c r="D84" s="164"/>
      <c r="E84" s="137">
        <f aca="true" t="shared" si="17" ref="E84:J84">E40+E67+E71+E73+E78+E82+E37+E75+E35</f>
        <v>7436720.88</v>
      </c>
      <c r="F84" s="137">
        <f t="shared" si="17"/>
        <v>-4705</v>
      </c>
      <c r="G84" s="137">
        <f t="shared" si="17"/>
        <v>7429465.88</v>
      </c>
      <c r="H84" s="93">
        <f t="shared" si="17"/>
        <v>0</v>
      </c>
      <c r="I84" s="93">
        <f t="shared" si="17"/>
        <v>6584934</v>
      </c>
      <c r="J84" s="137">
        <f t="shared" si="17"/>
        <v>844531.88</v>
      </c>
      <c r="K84" s="94"/>
    </row>
    <row r="85" spans="1:13" ht="15" customHeight="1">
      <c r="A85" s="239" t="s">
        <v>83</v>
      </c>
      <c r="B85" s="239"/>
      <c r="C85" s="239"/>
      <c r="D85" s="239"/>
      <c r="E85" s="138">
        <f aca="true" t="shared" si="18" ref="E85:J85">E84</f>
        <v>7436720.88</v>
      </c>
      <c r="F85" s="138">
        <f t="shared" si="18"/>
        <v>-4705</v>
      </c>
      <c r="G85" s="138">
        <f t="shared" si="18"/>
        <v>7429465.88</v>
      </c>
      <c r="H85" s="96">
        <f t="shared" si="18"/>
        <v>0</v>
      </c>
      <c r="I85" s="96">
        <f t="shared" si="18"/>
        <v>6584934</v>
      </c>
      <c r="J85" s="138">
        <f t="shared" si="18"/>
        <v>844531.88</v>
      </c>
      <c r="K85" s="97"/>
      <c r="M85" s="35"/>
    </row>
    <row r="86" spans="1:14" ht="23.25" customHeight="1">
      <c r="A86" s="232" t="s">
        <v>84</v>
      </c>
      <c r="B86" s="232"/>
      <c r="C86" s="232"/>
      <c r="D86" s="232"/>
      <c r="E86" s="139">
        <f aca="true" t="shared" si="19" ref="E86:J86">E32+E85</f>
        <v>11877184.879999999</v>
      </c>
      <c r="F86" s="139">
        <f>F32+F85</f>
        <v>62837</v>
      </c>
      <c r="G86" s="139">
        <f t="shared" si="19"/>
        <v>11937471.879999999</v>
      </c>
      <c r="H86" s="98">
        <f t="shared" si="19"/>
        <v>375000</v>
      </c>
      <c r="I86" s="98">
        <f t="shared" si="19"/>
        <v>10487019</v>
      </c>
      <c r="J86" s="139">
        <f t="shared" si="19"/>
        <v>1075452.88</v>
      </c>
      <c r="K86" s="99"/>
      <c r="L86" s="100">
        <f>H86+I86+J86-G86</f>
        <v>0</v>
      </c>
      <c r="M86" s="35"/>
      <c r="N86" s="100"/>
    </row>
    <row r="89" ht="15">
      <c r="F89" s="209">
        <v>11937471.88</v>
      </c>
    </row>
    <row r="90" spans="6:9" ht="15">
      <c r="F90" s="120">
        <f>F89-G86</f>
        <v>0</v>
      </c>
      <c r="I90" s="152"/>
    </row>
    <row r="91" ht="15">
      <c r="I91" s="152"/>
    </row>
    <row r="92" ht="15">
      <c r="I92" s="156">
        <f>G86</f>
        <v>11937471.879999999</v>
      </c>
    </row>
    <row r="93" ht="15">
      <c r="I93" s="156">
        <f>I92-G86</f>
        <v>0</v>
      </c>
    </row>
    <row r="94" spans="7:9" ht="15">
      <c r="G94" s="120" t="s">
        <v>85</v>
      </c>
      <c r="I94" s="156">
        <v>11937471.88</v>
      </c>
    </row>
    <row r="95" spans="7:9" ht="15">
      <c r="G95" s="120" t="s">
        <v>86</v>
      </c>
      <c r="I95" s="156">
        <f>I92-I94</f>
        <v>0</v>
      </c>
    </row>
    <row r="96" spans="7:9" ht="15">
      <c r="G96" s="120" t="s">
        <v>87</v>
      </c>
      <c r="I96" s="156">
        <v>0</v>
      </c>
    </row>
    <row r="97" ht="15">
      <c r="I97" s="120">
        <f>I95-I96</f>
        <v>0</v>
      </c>
    </row>
    <row r="98" ht="15"/>
    <row r="99" ht="15"/>
    <row r="100" ht="15"/>
    <row r="101" ht="15"/>
    <row r="102" ht="15"/>
  </sheetData>
  <sheetProtection selectLockedCells="1" selectUnlockedCells="1"/>
  <mergeCells count="25">
    <mergeCell ref="A12:C12"/>
    <mergeCell ref="A13:K13"/>
    <mergeCell ref="I1:K1"/>
    <mergeCell ref="I2:K2"/>
    <mergeCell ref="A4:K4"/>
    <mergeCell ref="A6:A7"/>
    <mergeCell ref="B6:B7"/>
    <mergeCell ref="C6:C7"/>
    <mergeCell ref="D6:D7"/>
    <mergeCell ref="E6:E7"/>
    <mergeCell ref="H6:J6"/>
    <mergeCell ref="K6:K7"/>
    <mergeCell ref="A8:K8"/>
    <mergeCell ref="A9:K9"/>
    <mergeCell ref="F6:F7"/>
    <mergeCell ref="G6:G7"/>
    <mergeCell ref="A86:D86"/>
    <mergeCell ref="A31:C31"/>
    <mergeCell ref="A32:D32"/>
    <mergeCell ref="A33:K33"/>
    <mergeCell ref="A34:K34"/>
    <mergeCell ref="A24:C24"/>
    <mergeCell ref="A25:K25"/>
    <mergeCell ref="A84:C84"/>
    <mergeCell ref="A85:D85"/>
  </mergeCells>
  <printOptions/>
  <pageMargins left="0.16" right="0.16" top="0.39" bottom="0.36" header="0.4" footer="0.16"/>
  <pageSetup horizontalDpi="300" verticalDpi="300" orientation="landscape" paperSize="9" r:id="rId3"/>
  <headerFooter alignWithMargins="0">
    <oddFooter>&amp;CStrona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Kopecka Anna</dc:creator>
  <cp:keywords/>
  <dc:description/>
  <cp:lastModifiedBy>Kopecka Anna</cp:lastModifiedBy>
  <cp:lastPrinted>2018-12-08T12:25:47Z</cp:lastPrinted>
  <dcterms:created xsi:type="dcterms:W3CDTF">2018-05-21T09:23:16Z</dcterms:created>
  <dcterms:modified xsi:type="dcterms:W3CDTF">2018-12-08T12:26:08Z</dcterms:modified>
  <cp:category/>
  <cp:version/>
  <cp:contentType/>
  <cp:contentStatus/>
</cp:coreProperties>
</file>