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05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'Arkusz1'!$A$1:$M$111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<sst xmlns="http://schemas.openxmlformats.org/spreadsheetml/2006/main" count="498" uniqueCount="275">
  <si>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</si>
  <si>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</si>
  <si>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</si>
  <si>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</si>
  <si>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</si>
  <si>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</si>
  <si>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</si>
  <si>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</si>
  <si>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</si>
  <si>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</si>
  <si>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</si>
  <si>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</si>
  <si>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60095</t>
  </si>
  <si>
    <t>70005</t>
  </si>
  <si>
    <t>zakup</t>
  </si>
  <si>
    <t>Nakłady do 31.12.2014 r.</t>
  </si>
  <si>
    <t>RGż-f.sołecki -Zakup i montaż wiaty przystankowej w Nowej Bystrzycy</t>
  </si>
  <si>
    <t>RGż-f.sołecki -Przebudowa mostu z drewnianego na betonowy do pos.na ul.Nadbrzeżnej  15-16-17-17a w Starej Bystrzycy</t>
  </si>
  <si>
    <t>60016</t>
  </si>
  <si>
    <t>754</t>
  </si>
  <si>
    <t>75495</t>
  </si>
  <si>
    <t>900</t>
  </si>
  <si>
    <t>90004</t>
  </si>
  <si>
    <t>RGż- F.sołecki- modernizacja części rekreacyjnej boiska w Idzikowie</t>
  </si>
  <si>
    <t>926</t>
  </si>
  <si>
    <t>92601</t>
  </si>
  <si>
    <t>921</t>
  </si>
  <si>
    <t>92109</t>
  </si>
  <si>
    <t>90095</t>
  </si>
  <si>
    <t>90015</t>
  </si>
  <si>
    <t>RGż- F.sołecki - Doposażenie placu zabaw dla dzieci w Porębie</t>
  </si>
  <si>
    <t>RGż- F.sołecki- zakup sprzętu multimedialnego do WOK w Starej Bystrzycy</t>
  </si>
  <si>
    <t>RGż- F.sołecki - Budowa przystanku autobusowego w Starkówku</t>
  </si>
  <si>
    <t>RGż- F.sołecki - Budowa wiaty przy WDK w Starym Waliszowie</t>
  </si>
  <si>
    <t>RGŻ- F.sołecki-  Zakup i montaż wiaty przystankowej w Wilkanowie</t>
  </si>
  <si>
    <t>RGŻ- F.sołecki-  Budowa węzła sanitarnego w świetlicy wiejskiej w Zabłociu</t>
  </si>
  <si>
    <t>60017</t>
  </si>
  <si>
    <t>630</t>
  </si>
  <si>
    <t>63003</t>
  </si>
  <si>
    <t>SO- Budowa garażu dla OSP Pławnica</t>
  </si>
  <si>
    <t>P.Nr 2- Zakup wyposażenia placu zabaw</t>
  </si>
  <si>
    <t>P.Nr 2- Modernizacja dachu ul.Mickiewicza 12 w Bystrzycy Kł.</t>
  </si>
  <si>
    <t>realizacja</t>
  </si>
  <si>
    <t>RGż-F.Sołecki- montaż monitoringu terenu użyteczności publicznej /plac rekreacyjny/ w Długopolu Zdr.</t>
  </si>
  <si>
    <t>dokumentacja i realizacja</t>
  </si>
  <si>
    <t>wykonanie dokumentacji</t>
  </si>
  <si>
    <t>budowa</t>
  </si>
  <si>
    <t>zakup materiałów</t>
  </si>
  <si>
    <t>RGŻ- F.sołecki- Budowa ogrodzenia boiska sportowego LZS Sparta w Starym Waliszowie</t>
  </si>
  <si>
    <t>OR-zakup kserokopiarki do UMiG w Bystrzycy Kł.</t>
  </si>
  <si>
    <t>RGż- F.sołecki- Zakup kosiarki samojezdnej - Gorzanów</t>
  </si>
  <si>
    <t>RGż-F.sołecki-Budowa placu rekreacyjnego w Młotach</t>
  </si>
  <si>
    <t>RGż- F.sołecki- Budowa ogrodzenia terenu świetlicy wiejskiej w Kamiennej</t>
  </si>
  <si>
    <t>RGż-f.sołecki - Odbudowa drogi gminnej w Topolicach</t>
  </si>
  <si>
    <t>złożony wniosek</t>
  </si>
  <si>
    <t>WI- Remont ratusza w Bystrzycy Kł.</t>
  </si>
  <si>
    <t>Razem UMiG:</t>
  </si>
  <si>
    <t>Jednostki:</t>
  </si>
  <si>
    <t>750</t>
  </si>
  <si>
    <t>75023</t>
  </si>
  <si>
    <t>92118</t>
  </si>
  <si>
    <t>70004</t>
  </si>
  <si>
    <t>FN-ZUK- remont  dachów</t>
  </si>
  <si>
    <t>RGż- F.sołecki - dofinansowanie projektu remontu Szkoły Podstawowej w Gorzanowie</t>
  </si>
  <si>
    <t xml:space="preserve">dokumentacja </t>
  </si>
  <si>
    <t>RGŻ- F.sołecki-    Remont świetlicy wiejskiej w Ponikwie</t>
  </si>
  <si>
    <t>RGŻ- F.sołecki-    Remont świetlicy wiejskiej w Starej Łomnicy</t>
  </si>
  <si>
    <t>WT- inwestycje na obiektach zabytkowych;Baszta Kłodzka i mury ul.W.Polskiego- udział gminy</t>
  </si>
  <si>
    <t>dokumentacja</t>
  </si>
  <si>
    <t>PFRON</t>
  </si>
  <si>
    <t>OGÓŁEM GMINA</t>
  </si>
  <si>
    <t>WI-,,Zmiana sposobu użytkowania i przebudowa budynku poprodukcyjnego na budynek mieszkalny wielorodzinny w Bystrzycy Kł przy ul. Strażackiej 3, dz. Nr 924/2, obręb Centrum"</t>
  </si>
  <si>
    <t>RGż-F.sołecki- Budowa świetlicy wiejskiej w Kamiennej</t>
  </si>
  <si>
    <t>RGŻ- F.sołecki-  Remont budynku po byłej remizie strażackiej na świetlicę wiejską w Długopolu Dolnym</t>
  </si>
  <si>
    <t>RGż- f.sołecki -Remont drogi gminnej w Pławnicy od posesji 122 do pos.63</t>
  </si>
  <si>
    <t>SO- dofinansowanie zakupu samochodu osobowego policyjnego w wersji nieoznakowanej</t>
  </si>
  <si>
    <t>GGG- Odbudowa świetlicy  w Nowej Łomnicy</t>
  </si>
  <si>
    <t>Umowa dofinansowania z BGK</t>
  </si>
  <si>
    <t>WI- Przebudowa stadionu w Bystrzycy Kł./ogrodzenie i trybuny/</t>
  </si>
  <si>
    <t>złożony wniosek do UM</t>
  </si>
  <si>
    <t>WI- Przebudowa stadionu w Bystrzycy Kł./płyta do piłki nożnej/</t>
  </si>
  <si>
    <t>dotacja z budżetu państwa w 2016 r.</t>
  </si>
  <si>
    <t>FN -ZUK -remont dachu Bystrzyca Kłodzka Pl.Wolności 19A</t>
  </si>
  <si>
    <t>FN-ZUK- likwidacja suchych toalet i budowa WC na klatkach schodowych lub w lokalach mieszkalnych</t>
  </si>
  <si>
    <t>GGG- zakup gruntów</t>
  </si>
  <si>
    <t>OR- wymiana okien w budynku UMiG w Bystrzycy Kł-II piętro</t>
  </si>
  <si>
    <t>WI- Odbudowa murów oporowych przy Plac Szpitalny 3 w Bystrzycy Kł.</t>
  </si>
  <si>
    <t>Wykaz zadań inwestycyjnych  na  2015 rok</t>
  </si>
  <si>
    <t>GKiM- modernizacja drogi dojazdowej do pos.nr 12A przy ul.Śnieżnej w Międzygórzu</t>
  </si>
  <si>
    <t>Zmiana planu</t>
  </si>
  <si>
    <t>Plan po zmianie</t>
  </si>
  <si>
    <t>Plan przed zmianą</t>
  </si>
  <si>
    <t xml:space="preserve"> WE- zakup samochodu do przewozu osób dla niepełnosprawnych -/ 80% dotacji z PFRONu; 20% udział Gminy</t>
  </si>
  <si>
    <t>dokumentacja realizacja</t>
  </si>
  <si>
    <t>POWT CZ-PL-85%, Gmina 15%</t>
  </si>
  <si>
    <t>WI-Remont Sali gimnastycznej SP nr 2 Bca Kł</t>
  </si>
  <si>
    <t>801</t>
  </si>
  <si>
    <t>80101</t>
  </si>
  <si>
    <t>RGŻ-f.sołecki-Wilkanów-zakup odśnieżarki</t>
  </si>
  <si>
    <t>WI-Budowa oświetlenia drogowego w łączniku miedzy ul. St.Sempołowskiej a St. Okrzei -2 pkt świetlne</t>
  </si>
  <si>
    <t>WPiRL-opracowanie dokumentacji na zasilanie z sieci Tauron obiektów w podstrefie Invset Park</t>
  </si>
  <si>
    <t>FN-MGOK-zakup niezbednego wyposażenia</t>
  </si>
  <si>
    <t>FN-Muzeum-system monitorowania Muzeum Filumenistycznego w Bystrzycy Kł.</t>
  </si>
  <si>
    <t>KF-zakup i montaż trybun sportowych dla kibiców dla Klubu Sportowego w Gorzanowie i St.Łomnicy</t>
  </si>
  <si>
    <t>inwestycje</t>
  </si>
  <si>
    <t>w tym</t>
  </si>
  <si>
    <t>kontynuowane</t>
  </si>
  <si>
    <t xml:space="preserve">nowe </t>
  </si>
  <si>
    <t>dotacje</t>
  </si>
  <si>
    <t>k</t>
  </si>
  <si>
    <t>d</t>
  </si>
  <si>
    <t>GKiM- Remont drogi gminnej w Piotrowicach dz. nr 99</t>
  </si>
  <si>
    <t>RGż-f.sołecki -Wykonanie chodnika w Wilkanowie</t>
  </si>
  <si>
    <t>OR-zakup komputerów dla UMiG w Bystrzycy Kł.</t>
  </si>
  <si>
    <t>SO-zakup zestawu z kamerą termowizyjną i zestawu ratownictwa medycznego</t>
  </si>
  <si>
    <t>RGż-F.sołecki- Wykonanie oświetlenia ulicznego w Ponikwie</t>
  </si>
  <si>
    <t>RGż- F.sołecki - Wykonanie przyłącza energii elektrycznej do wiaty rekreacyjnej oraz jej obudowanie-Mielnik</t>
  </si>
  <si>
    <t>WT- Wykonanie ścieżki spacerowej wzdłuż murów obronnych w Bystrzycy Kł.</t>
  </si>
  <si>
    <t>GKM-wniesienie wkładów do ZWiK-dokumentacja na wodociąg dla Osiedla w St.Łomnicy</t>
  </si>
  <si>
    <t>GKM-wniesienie wkładów do ZWiK-zaopatrzenie podsterfy w wodę</t>
  </si>
  <si>
    <t>WT-zabezpieczenie części podziemnych dawnego więzienia zlokalizowanego przy ul. Kupieckiej oraz od ul. Siemiradzkiego i ul. Międzyleśnej -dokumentacja techniczna</t>
  </si>
  <si>
    <t>KF-opracowanie dokumentacji technicznej na remont basenu</t>
  </si>
  <si>
    <t>dokumentacja techniczna</t>
  </si>
  <si>
    <t>FN-Muzeum-remont świetlików i kominów</t>
  </si>
  <si>
    <t>KF-zakup kosiarki-Orlik</t>
  </si>
  <si>
    <t>GKM-modernizacja komórek przy ul. Konopnickiej -deleżak</t>
  </si>
  <si>
    <t>WE-remont dachu budynku SP Stara Łomnica</t>
  </si>
  <si>
    <t>WE-Wykonanie dokumentacji projektowo-kosztorysowej dla zadania ,,Przebudowa i modernizacja budynku Przedszkola nr 2 w Bystrzycy Kłodzkiej</t>
  </si>
  <si>
    <t>80104</t>
  </si>
  <si>
    <t>WI-Budowa oświetlenia drogopwego ul. Broniewskiego w Bystrzycy Kłodzkiej</t>
  </si>
  <si>
    <t>WI-Odbudowa muru oporowego na działce gminnej nr 1104/22 przy ul. Senatroskiej w Bystrzycy Kłodzkiej</t>
  </si>
  <si>
    <t>FN-MGOK-zakup przyczepy cieżarowej</t>
  </si>
  <si>
    <t>KF-dostawa i montaż trybun sportowych dla kibiców dla Klubu Sportowego w Starym Waliszowie</t>
  </si>
  <si>
    <t>WT- Adaptacja pomieszczeń po byłej księgarni na Placu Wolności na potrzeby Informacji Turystycznej</t>
  </si>
  <si>
    <t>RGŻ-Rada Sołecka Pławnica-remont drogi gminnej nr 63-122, dofin.do zadania realizowanego z FS</t>
  </si>
  <si>
    <t>RGż-Rada sołecka- montaż monitoringu terenu użyteczności publicznej /plac rekreacyjny/ w Długopolu Zdr.</t>
  </si>
  <si>
    <t>WT-I etap mury obronne ul.W.Polskiego- prace konserwatorskie i renowacyjne pólnocnej cz ęści fortyfikacji średniowiecznych</t>
  </si>
  <si>
    <t xml:space="preserve">Dotacja z MKiDN </t>
  </si>
  <si>
    <t>GKM-Gorzanów-utwardzenie terenu gminnego dz. nr 1108/4</t>
  </si>
  <si>
    <t>WI-remont ul. Słowackiego w Bystrzycy Kłodzkiej</t>
  </si>
  <si>
    <t>WI-Remont drogi w Międzygórzu na działkach gminnych nr 55/2 dr i nr 55/5 z utwardzeniem kostką betonową (deptak)</t>
  </si>
  <si>
    <t>ZUK-prace remontowo-zabezpieczające-remont gzymsu i wymiana rynien oraz wymiana tynku i posadzki wieży wraz z pokryciem kopuły wieży</t>
  </si>
  <si>
    <t>GKM-rozbudowa kaplicy cmentarnej przy ul. 1-go Maja w Bystrzycy Kłodzkiej</t>
  </si>
  <si>
    <t>RGŻ-wykonanie monitoringu Parku Zdrojowego w Długopolu Zdroju (most radiowy)</t>
  </si>
  <si>
    <t>WI-Remont oświetlenia drogowegoul. Słowackiego w Bystrzycy Kłodzkiej</t>
  </si>
  <si>
    <t>WI-opracowanie dokumentacji technicznej uporzadkowania kanalizacji ogólnospławowej w Bystrzycy Kłodzkiej w rejonie ul. Kościelnej 5a-23</t>
  </si>
  <si>
    <t>dotacja par 613,614,617,619,620,621,622,623,630,656,657,658,661,662,663,664,665</t>
  </si>
  <si>
    <t>RGŻ-s.sołecki-Długopole Dolne zakup materiałów do podbudowy kostki na placu gminnym</t>
  </si>
  <si>
    <t>WZK-zakup i montaż syren alarmowych</t>
  </si>
  <si>
    <t>WI-oświetlenie narciarskiej trasy biegowej w m. Międzygórze</t>
  </si>
  <si>
    <t>WI-oświetlenie narciarskiej trasy biegowej w m. Spalona</t>
  </si>
  <si>
    <t>RGŻ-f.sołecki-Nowa Łomnica-modernizacja placu rekreacyjnego i wiaty drewnianej</t>
  </si>
  <si>
    <t>GKM-Rekonstrukcja ulic Starego Osiedla</t>
  </si>
  <si>
    <t xml:space="preserve">WT-Góra Parkowa-dokumentacja-Utworzenie systemu tras spacerowych, rowerowych i biegowych </t>
  </si>
  <si>
    <t>GGG-wieża widokowa ,,Jagodna"</t>
  </si>
  <si>
    <t>dokumentacja projektowa</t>
  </si>
  <si>
    <t>WPiRL-teren podstrefy Bystrzyca Kłodzka-wykonanie dokumentacji projektowo-kosztorysowej gospodarki wodno-ściekowej</t>
  </si>
  <si>
    <t>WPiRL-Długopole Zdrój-zagospodarowanie terenu rekreacyjnego</t>
  </si>
  <si>
    <t xml:space="preserve">WPiRL-Idzików-Budowa WOK </t>
  </si>
  <si>
    <t>WTiKF-Projekt Singletrack</t>
  </si>
  <si>
    <t>FN-CIS-Remont elewacji z dociepleniem budynku</t>
  </si>
  <si>
    <t>RGŻ-f.sołecki-Wójtowice-zakup wykaszarki</t>
  </si>
  <si>
    <t>RGŻ-f.sołecki-Mielnik-zakup zestawu fotowoltaicznego do zasilania wiaty rekreacyjnej</t>
  </si>
  <si>
    <t>RGŻ-f.sołecki-Nowa Bystrzyca-zakup namiotu</t>
  </si>
  <si>
    <t xml:space="preserve">                                         </t>
  </si>
  <si>
    <t>WI-Pławnica-Stary Waliszów-Przebudowa drogi gminnej część dz. Nr 584 obręb Pławnica i dz. Nr 960 obręb Stary Waliszów</t>
  </si>
  <si>
    <t>WPiRL-Bystrzyca kłodzka-Kompleksowe uzbrjenie terenów WSSE "Invest Park" podstrefa Bystrzyca kłodzka-dokumentacja projektowa dróg wew. w strefie</t>
  </si>
  <si>
    <t>WPiRL-Bystrzyca kłodzka-Kompleksowe uzbrjenie terenów WSSE "Invest Park" podstrefa Bystrzyca kłodzka-dokumentacja techniczna budowy zjazdu z drogi powiatowej na teren podstrefy</t>
  </si>
  <si>
    <t>UP- Remont lokalu "Pod Makami" na potrzeby UmiG-UP</t>
  </si>
  <si>
    <t>WI-Ponikwa-Budowa oświetlenia drogowego-20 pkt świetlnych</t>
  </si>
  <si>
    <t>WPiRL-opracowanie dokumentacji na wiatę w Ponikwie, Międzygórzu i w Starej Łomnicy</t>
  </si>
  <si>
    <t>Burmistrza  Bystrzycy Kłodzkiej</t>
  </si>
  <si>
    <t>Załącznik nr 3 do zarządzenia nr 0050.414.2015</t>
  </si>
  <si>
    <t>z dnia 31 grudnia 2015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</si>
  <si>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</si>
  <si>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</si>
  <si>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</si>
  <si>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</si>
  <si>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</si>
  <si>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</si>
  <si>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</si>
  <si>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</si>
  <si>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</si>
  <si>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</si>
  <si>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</si>
  <si>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</si>
  <si>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</si>
  <si>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</si>
  <si>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</si>
  <si>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</si>
  <si>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</si>
  <si>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</si>
  <si>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</si>
  <si>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</si>
  <si>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</si>
  <si>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</si>
  <si>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</si>
  <si>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</si>
  <si>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</si>
  <si>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</si>
  <si>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</si>
  <si>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</si>
  <si>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</si>
  <si>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</si>
  <si>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</si>
  <si>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</si>
  <si>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</si>
  <si>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</si>
  <si>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</si>
  <si>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</si>
  <si>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</si>
  <si>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</si>
  <si>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</si>
  <si>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</si>
  <si>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</si>
  <si>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</si>
  <si>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</si>
  <si>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</si>
  <si>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</si>
  <si>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</si>
  <si>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</si>
  <si>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</si>
  <si>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</si>
  <si>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</si>
  <si>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</si>
  <si>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</si>
  <si>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</si>
  <si>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</si>
  <si>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</si>
  <si>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</si>
  <si>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</si>
  <si>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</si>
  <si>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</si>
  <si>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</si>
  <si>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</si>
  <si>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</si>
  <si>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</si>
  <si>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</si>
  <si>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</si>
  <si>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</si>
  <si>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</si>
  <si>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</si>
  <si>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</si>
  <si>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</si>
  <si>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</si>
  <si>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</si>
  <si>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</si>
  <si>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</si>
  <si>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</si>
  <si>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</si>
  <si>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</si>
  <si>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</si>
  <si>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</si>
  <si>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</si>
  <si>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</si>
  <si>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</si>
  <si>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</si>
  <si>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</si>
  <si>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</si>
  <si>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</si>
  <si>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</si>
  <si>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</si>
  <si>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</si>
  <si>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</si>
  <si>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</si>
  <si>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</si>
  <si>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</si>
  <si>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</si>
  <si>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</si>
  <si>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</si>
  <si>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</si>
  <si>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</si>
  <si>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</si>
  <si>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dotacja z budżetu państwa w 2016 r. f.sołecki-16.200 środki Gminne 31.826,00</t>
  </si>
  <si>
    <t>dotacja z budżetu państwa w 2016 r. f.sołecki-11.000 środki Gminne 15,00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</si>
</sst>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36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1" applyFont="1">
      <alignment/>
      <protection/>
    </xf>
    <xf numFmtId="3" fontId="1" fillId="0" borderId="0" xfId="51" applyNumberFormat="1" applyFont="1" applyAlignment="1">
      <alignment/>
      <protection/>
    </xf>
    <xf numFmtId="3" fontId="2" fillId="0" borderId="0" xfId="51" applyNumberFormat="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3" fontId="4" fillId="0" borderId="0" xfId="51" applyNumberFormat="1" applyFont="1" applyAlignment="1">
      <alignment/>
      <protection/>
    </xf>
    <xf numFmtId="3" fontId="1" fillId="0" borderId="0" xfId="51" applyNumberFormat="1" applyFont="1" applyAlignment="1">
      <alignment horizontal="right"/>
      <protection/>
    </xf>
    <xf numFmtId="0" fontId="6" fillId="0" borderId="0" xfId="5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51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3" fontId="14" fillId="0" borderId="0" xfId="51" applyNumberFormat="1" applyFont="1" applyAlignment="1">
      <alignment/>
      <protection/>
    </xf>
    <xf numFmtId="3" fontId="13" fillId="0" borderId="0" xfId="51" applyNumberFormat="1" applyFont="1" applyAlignment="1">
      <alignment horizontal="center"/>
      <protection/>
    </xf>
    <xf numFmtId="0" fontId="0" fillId="0" borderId="11" xfId="0" applyBorder="1" applyAlignment="1">
      <alignment/>
    </xf>
    <xf numFmtId="3" fontId="11" fillId="0" borderId="0" xfId="0" applyNumberFormat="1" applyFont="1" applyAlignment="1">
      <alignment/>
    </xf>
    <xf numFmtId="0" fontId="1" fillId="0" borderId="0" xfId="51" applyFont="1" applyAlignment="1">
      <alignment wrapText="1"/>
      <protection/>
    </xf>
    <xf numFmtId="0" fontId="13" fillId="0" borderId="0" xfId="51" applyFont="1" applyAlignment="1">
      <alignment wrapText="1"/>
      <protection/>
    </xf>
    <xf numFmtId="0" fontId="0" fillId="0" borderId="0" xfId="0" applyAlignment="1">
      <alignment wrapText="1"/>
    </xf>
    <xf numFmtId="0" fontId="2" fillId="0" borderId="10" xfId="51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5" fillId="0" borderId="0" xfId="51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3" fontId="2" fillId="0" borderId="0" xfId="51" applyNumberFormat="1" applyFont="1" applyAlignment="1">
      <alignment/>
      <protection/>
    </xf>
    <xf numFmtId="3" fontId="5" fillId="0" borderId="12" xfId="51" applyNumberFormat="1" applyFont="1" applyBorder="1" applyAlignment="1">
      <alignment horizontal="center" wrapText="1"/>
      <protection/>
    </xf>
    <xf numFmtId="3" fontId="5" fillId="0" borderId="13" xfId="51" applyNumberFormat="1" applyFont="1" applyBorder="1" applyAlignment="1">
      <alignment horizontal="center" wrapText="1"/>
      <protection/>
    </xf>
    <xf numFmtId="3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20" fillId="24" borderId="0" xfId="0" applyFont="1" applyFill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24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 horizontal="center"/>
    </xf>
    <xf numFmtId="0" fontId="1" fillId="0" borderId="14" xfId="51" applyFont="1" applyFill="1" applyBorder="1" applyAlignment="1">
      <alignment horizontal="center" vertical="center" wrapText="1"/>
      <protection/>
    </xf>
    <xf numFmtId="3" fontId="1" fillId="0" borderId="1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0" xfId="51" applyFont="1" applyBorder="1" applyAlignment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3" fontId="1" fillId="0" borderId="10" xfId="51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1" fillId="0" borderId="14" xfId="0" applyNumberFormat="1" applyFont="1" applyBorder="1" applyAlignment="1">
      <alignment vertical="center" wrapText="1"/>
    </xf>
    <xf numFmtId="3" fontId="3" fillId="0" borderId="10" xfId="51" applyNumberFormat="1" applyFont="1" applyBorder="1" applyAlignment="1">
      <alignment vertical="center" wrapText="1"/>
      <protection/>
    </xf>
    <xf numFmtId="3" fontId="1" fillId="0" borderId="10" xfId="0" applyNumberFormat="1" applyFont="1" applyBorder="1" applyAlignment="1">
      <alignment vertical="center" wrapText="1"/>
    </xf>
    <xf numFmtId="0" fontId="8" fillId="0" borderId="10" xfId="51" applyFont="1" applyBorder="1" applyAlignment="1">
      <alignment horizontal="center" vertical="center" wrapText="1"/>
      <protection/>
    </xf>
    <xf numFmtId="3" fontId="8" fillId="0" borderId="10" xfId="51" applyNumberFormat="1" applyFont="1" applyBorder="1" applyAlignment="1">
      <alignment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/>
      <protection/>
    </xf>
    <xf numFmtId="0" fontId="16" fillId="0" borderId="10" xfId="51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6" fillId="0" borderId="0" xfId="51" applyFont="1" applyBorder="1" applyAlignment="1">
      <alignment horizontal="right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3" fontId="5" fillId="0" borderId="15" xfId="51" applyNumberFormat="1" applyFont="1" applyBorder="1" applyAlignment="1">
      <alignment horizontal="center" wrapText="1"/>
      <protection/>
    </xf>
    <xf numFmtId="3" fontId="5" fillId="0" borderId="12" xfId="51" applyNumberFormat="1" applyFont="1" applyBorder="1" applyAlignment="1">
      <alignment horizontal="center" wrapText="1"/>
      <protection/>
    </xf>
    <xf numFmtId="3" fontId="5" fillId="0" borderId="16" xfId="51" applyNumberFormat="1" applyFont="1" applyBorder="1" applyAlignment="1">
      <alignment horizontal="center" wrapText="1"/>
      <protection/>
    </xf>
    <xf numFmtId="3" fontId="5" fillId="0" borderId="17" xfId="51" applyNumberFormat="1" applyFont="1" applyBorder="1" applyAlignment="1">
      <alignment horizont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SheetLayoutView="75" zoomScalePageLayoutView="0" workbookViewId="0" topLeftCell="A1">
      <pane ySplit="7" topLeftCell="BM59" activePane="bottomLeft" state="frozen"/>
      <selection pane="topLeft" activeCell="A1" sqref="A1"/>
      <selection pane="bottomLeft" activeCell="P7" sqref="P7"/>
    </sheetView>
  </sheetViews>
  <sheetFormatPr defaultColWidth="9.140625" defaultRowHeight="58.5" customHeight="1"/>
  <cols>
    <col min="1" max="1" width="4.00390625" style="51" customWidth="1"/>
    <col min="2" max="2" width="30.28125" style="28" customWidth="1"/>
    <col min="3" max="3" width="5.140625" style="0" customWidth="1"/>
    <col min="4" max="4" width="7.57421875" style="0" customWidth="1"/>
    <col min="5" max="5" width="10.140625" style="34" customWidth="1"/>
    <col min="6" max="6" width="11.7109375" style="38" customWidth="1"/>
    <col min="7" max="7" width="11.28125" style="10" customWidth="1"/>
    <col min="8" max="8" width="11.28125" style="13" customWidth="1"/>
    <col min="9" max="9" width="11.57421875" style="38" customWidth="1"/>
    <col min="10" max="10" width="11.28125" style="38" customWidth="1"/>
    <col min="11" max="11" width="10.421875" style="13" customWidth="1"/>
    <col min="12" max="12" width="8.140625" style="13" customWidth="1"/>
    <col min="13" max="13" width="14.8515625" style="0" customWidth="1"/>
    <col min="14" max="14" width="10.140625" style="15" bestFit="1" customWidth="1"/>
    <col min="15" max="15" width="10.421875" style="0" bestFit="1" customWidth="1"/>
  </cols>
  <sheetData>
    <row r="1" spans="1:13" ht="15.75">
      <c r="A1" s="48"/>
      <c r="B1" s="26"/>
      <c r="C1" s="1"/>
      <c r="D1" s="1"/>
      <c r="E1" s="31"/>
      <c r="F1" s="2"/>
      <c r="G1" s="11"/>
      <c r="H1" s="3"/>
      <c r="I1" s="3"/>
      <c r="J1" s="35" t="s">
        <v>172</v>
      </c>
      <c r="L1" s="35"/>
      <c r="M1" s="4"/>
    </row>
    <row r="2" spans="1:13" ht="15.75">
      <c r="A2" s="48"/>
      <c r="B2" s="26"/>
      <c r="C2" s="1"/>
      <c r="D2" s="1"/>
      <c r="E2" s="31"/>
      <c r="F2" s="2"/>
      <c r="G2" s="11"/>
      <c r="H2" s="3"/>
      <c r="I2" s="3"/>
      <c r="J2" s="35" t="s">
        <v>171</v>
      </c>
      <c r="L2" s="35"/>
      <c r="M2" s="4"/>
    </row>
    <row r="3" spans="1:13" ht="15.75">
      <c r="A3" s="48"/>
      <c r="B3" s="26"/>
      <c r="C3" s="1"/>
      <c r="D3" s="1"/>
      <c r="E3" s="31"/>
      <c r="F3" s="2"/>
      <c r="G3" s="11"/>
      <c r="H3" s="3"/>
      <c r="I3" s="3"/>
      <c r="J3" s="35" t="s">
        <v>173</v>
      </c>
      <c r="L3" s="35"/>
      <c r="M3" s="4"/>
    </row>
    <row r="4" spans="1:13" ht="18.75">
      <c r="A4" s="49"/>
      <c r="B4" s="27"/>
      <c r="C4" s="20"/>
      <c r="D4" s="21" t="s">
        <v>87</v>
      </c>
      <c r="E4" s="32"/>
      <c r="F4" s="22"/>
      <c r="G4" s="23"/>
      <c r="H4" s="2"/>
      <c r="I4" s="2"/>
      <c r="J4" s="2"/>
      <c r="K4" s="7"/>
      <c r="L4" s="102"/>
      <c r="M4" s="102"/>
    </row>
    <row r="5" spans="1:13" ht="5.25" customHeight="1">
      <c r="A5" s="48"/>
      <c r="B5" s="26"/>
      <c r="C5" s="1"/>
      <c r="D5" s="5"/>
      <c r="E5" s="32"/>
      <c r="F5" s="6"/>
      <c r="G5" s="11"/>
      <c r="H5" s="2"/>
      <c r="I5" s="2"/>
      <c r="J5" s="2"/>
      <c r="K5" s="7"/>
      <c r="L5" s="8"/>
      <c r="M5" s="8"/>
    </row>
    <row r="6" spans="1:13" ht="12.75">
      <c r="A6" s="111" t="s">
        <v>0</v>
      </c>
      <c r="B6" s="103" t="s">
        <v>1</v>
      </c>
      <c r="C6" s="103" t="s">
        <v>2</v>
      </c>
      <c r="D6" s="103" t="s">
        <v>3</v>
      </c>
      <c r="E6" s="103" t="s">
        <v>4</v>
      </c>
      <c r="F6" s="105" t="s">
        <v>5</v>
      </c>
      <c r="G6" s="105" t="s">
        <v>15</v>
      </c>
      <c r="H6" s="105" t="s">
        <v>91</v>
      </c>
      <c r="I6" s="105" t="s">
        <v>89</v>
      </c>
      <c r="J6" s="105" t="s">
        <v>90</v>
      </c>
      <c r="K6" s="108" t="s">
        <v>6</v>
      </c>
      <c r="L6" s="108"/>
      <c r="M6" s="109" t="s">
        <v>7</v>
      </c>
    </row>
    <row r="7" spans="1:13" ht="35.25" customHeight="1" thickBot="1">
      <c r="A7" s="112"/>
      <c r="B7" s="104"/>
      <c r="C7" s="104"/>
      <c r="D7" s="104"/>
      <c r="E7" s="104"/>
      <c r="F7" s="106"/>
      <c r="G7" s="106"/>
      <c r="H7" s="106"/>
      <c r="I7" s="107"/>
      <c r="J7" s="107"/>
      <c r="K7" s="36" t="s">
        <v>8</v>
      </c>
      <c r="L7" s="37" t="s">
        <v>9</v>
      </c>
      <c r="M7" s="110"/>
    </row>
    <row r="8" spans="1:16" ht="79.5" customHeight="1">
      <c r="A8" s="65" t="s">
        <v>174</v>
      </c>
      <c r="B8" s="68" t="s">
        <v>17</v>
      </c>
      <c r="C8" s="16" t="s">
        <v>10</v>
      </c>
      <c r="D8" s="16" t="s">
        <v>18</v>
      </c>
      <c r="E8" s="33" t="s">
        <v>42</v>
      </c>
      <c r="F8" s="66">
        <v>45000</v>
      </c>
      <c r="G8" s="66">
        <v>0</v>
      </c>
      <c r="H8" s="66">
        <v>45000</v>
      </c>
      <c r="I8" s="66">
        <v>3026</v>
      </c>
      <c r="J8" s="66">
        <f aca="true" t="shared" si="0" ref="J8:J106">H8+I8</f>
        <v>48026</v>
      </c>
      <c r="K8" s="66">
        <f>J8</f>
        <v>48026</v>
      </c>
      <c r="L8" s="66">
        <v>0</v>
      </c>
      <c r="M8" s="29" t="s">
        <v>273</v>
      </c>
      <c r="P8" s="19">
        <f aca="true" t="shared" si="1" ref="P8:P70">K8+L8-J8</f>
        <v>0</v>
      </c>
    </row>
    <row r="9" spans="1:16" ht="45" customHeight="1">
      <c r="A9" s="65" t="s">
        <v>175</v>
      </c>
      <c r="B9" s="68" t="s">
        <v>74</v>
      </c>
      <c r="C9" s="16" t="s">
        <v>10</v>
      </c>
      <c r="D9" s="16" t="s">
        <v>18</v>
      </c>
      <c r="E9" s="33" t="s">
        <v>42</v>
      </c>
      <c r="F9" s="66">
        <v>20500</v>
      </c>
      <c r="G9" s="66">
        <v>0</v>
      </c>
      <c r="H9" s="66">
        <v>20500</v>
      </c>
      <c r="I9" s="66">
        <v>0</v>
      </c>
      <c r="J9" s="66">
        <f t="shared" si="0"/>
        <v>20500</v>
      </c>
      <c r="K9" s="66">
        <f aca="true" t="shared" si="2" ref="K9:K51">J9</f>
        <v>20500</v>
      </c>
      <c r="L9" s="66">
        <v>0</v>
      </c>
      <c r="M9" s="29" t="s">
        <v>81</v>
      </c>
      <c r="P9" s="19">
        <f t="shared" si="1"/>
        <v>0</v>
      </c>
    </row>
    <row r="10" spans="1:16" ht="78" customHeight="1">
      <c r="A10" s="65" t="s">
        <v>176</v>
      </c>
      <c r="B10" s="68" t="s">
        <v>134</v>
      </c>
      <c r="C10" s="16" t="s">
        <v>10</v>
      </c>
      <c r="D10" s="16" t="s">
        <v>18</v>
      </c>
      <c r="E10" s="33" t="s">
        <v>42</v>
      </c>
      <c r="F10" s="66">
        <v>50000</v>
      </c>
      <c r="G10" s="66">
        <v>0</v>
      </c>
      <c r="H10" s="66">
        <v>50000</v>
      </c>
      <c r="I10" s="66">
        <v>0</v>
      </c>
      <c r="J10" s="66">
        <f t="shared" si="0"/>
        <v>50000</v>
      </c>
      <c r="K10" s="66">
        <f t="shared" si="2"/>
        <v>50000</v>
      </c>
      <c r="L10" s="66">
        <v>0</v>
      </c>
      <c r="M10" s="29"/>
      <c r="P10" s="19">
        <f t="shared" si="1"/>
        <v>0</v>
      </c>
    </row>
    <row r="11" spans="1:16" ht="48" customHeight="1">
      <c r="A11" s="65" t="s">
        <v>177</v>
      </c>
      <c r="B11" s="68" t="s">
        <v>138</v>
      </c>
      <c r="C11" s="16" t="s">
        <v>10</v>
      </c>
      <c r="D11" s="16" t="s">
        <v>18</v>
      </c>
      <c r="E11" s="33" t="s">
        <v>68</v>
      </c>
      <c r="F11" s="66">
        <v>103100</v>
      </c>
      <c r="G11" s="66">
        <v>0</v>
      </c>
      <c r="H11" s="66">
        <v>2400</v>
      </c>
      <c r="I11" s="66">
        <v>0</v>
      </c>
      <c r="J11" s="66">
        <f t="shared" si="0"/>
        <v>2400</v>
      </c>
      <c r="K11" s="66">
        <f t="shared" si="2"/>
        <v>2400</v>
      </c>
      <c r="L11" s="66">
        <v>0</v>
      </c>
      <c r="M11" s="29"/>
      <c r="P11" s="19">
        <f t="shared" si="1"/>
        <v>0</v>
      </c>
    </row>
    <row r="12" spans="1:16" ht="40.5" customHeight="1">
      <c r="A12" s="65" t="s">
        <v>178</v>
      </c>
      <c r="B12" s="68" t="s">
        <v>139</v>
      </c>
      <c r="C12" s="16" t="s">
        <v>10</v>
      </c>
      <c r="D12" s="16" t="s">
        <v>18</v>
      </c>
      <c r="E12" s="33" t="s">
        <v>68</v>
      </c>
      <c r="F12" s="66">
        <v>615</v>
      </c>
      <c r="G12" s="66">
        <v>0</v>
      </c>
      <c r="H12" s="66">
        <v>615</v>
      </c>
      <c r="I12" s="66">
        <v>0</v>
      </c>
      <c r="J12" s="66">
        <f t="shared" si="0"/>
        <v>615</v>
      </c>
      <c r="K12" s="66">
        <f t="shared" si="2"/>
        <v>615</v>
      </c>
      <c r="L12" s="66">
        <v>0</v>
      </c>
      <c r="M12" s="29"/>
      <c r="P12" s="19">
        <f t="shared" si="1"/>
        <v>0</v>
      </c>
    </row>
    <row r="13" spans="1:16" ht="40.5" customHeight="1">
      <c r="A13" s="65" t="s">
        <v>179</v>
      </c>
      <c r="B13" s="68" t="s">
        <v>152</v>
      </c>
      <c r="C13" s="16" t="s">
        <v>10</v>
      </c>
      <c r="D13" s="16" t="s">
        <v>18</v>
      </c>
      <c r="E13" s="33" t="s">
        <v>42</v>
      </c>
      <c r="F13" s="66">
        <v>130000</v>
      </c>
      <c r="G13" s="66">
        <v>0</v>
      </c>
      <c r="H13" s="66">
        <v>118000</v>
      </c>
      <c r="I13" s="66">
        <v>0</v>
      </c>
      <c r="J13" s="66">
        <f t="shared" si="0"/>
        <v>118000</v>
      </c>
      <c r="K13" s="66">
        <f t="shared" si="2"/>
        <v>118000</v>
      </c>
      <c r="L13" s="66">
        <v>0</v>
      </c>
      <c r="M13" s="29"/>
      <c r="P13" s="19">
        <f t="shared" si="1"/>
        <v>0</v>
      </c>
    </row>
    <row r="14" spans="1:16" ht="66" customHeight="1">
      <c r="A14" s="65" t="s">
        <v>180</v>
      </c>
      <c r="B14" s="68" t="s">
        <v>165</v>
      </c>
      <c r="C14" s="16" t="s">
        <v>10</v>
      </c>
      <c r="D14" s="16" t="s">
        <v>36</v>
      </c>
      <c r="E14" s="33" t="s">
        <v>42</v>
      </c>
      <c r="F14" s="66">
        <v>18200</v>
      </c>
      <c r="G14" s="66">
        <v>0</v>
      </c>
      <c r="H14" s="66">
        <v>18820</v>
      </c>
      <c r="I14" s="66">
        <v>0</v>
      </c>
      <c r="J14" s="66">
        <f t="shared" si="0"/>
        <v>18820</v>
      </c>
      <c r="K14" s="66">
        <f t="shared" si="2"/>
        <v>18820</v>
      </c>
      <c r="L14" s="66">
        <v>0</v>
      </c>
      <c r="M14" s="29"/>
      <c r="P14" s="19">
        <f t="shared" si="1"/>
        <v>0</v>
      </c>
    </row>
    <row r="15" spans="1:16" ht="83.25" customHeight="1">
      <c r="A15" s="65" t="s">
        <v>181</v>
      </c>
      <c r="B15" s="68" t="s">
        <v>166</v>
      </c>
      <c r="C15" s="16" t="s">
        <v>10</v>
      </c>
      <c r="D15" s="16" t="s">
        <v>36</v>
      </c>
      <c r="E15" s="33" t="s">
        <v>68</v>
      </c>
      <c r="F15" s="66">
        <v>18450</v>
      </c>
      <c r="G15" s="66">
        <v>0</v>
      </c>
      <c r="H15" s="66">
        <v>18450</v>
      </c>
      <c r="I15" s="66">
        <v>0</v>
      </c>
      <c r="J15" s="66">
        <f t="shared" si="0"/>
        <v>18450</v>
      </c>
      <c r="K15" s="66">
        <f t="shared" si="2"/>
        <v>18450</v>
      </c>
      <c r="L15" s="66">
        <v>0</v>
      </c>
      <c r="M15" s="29"/>
      <c r="P15" s="19">
        <f t="shared" si="1"/>
        <v>0</v>
      </c>
    </row>
    <row r="16" spans="1:16" ht="91.5" customHeight="1">
      <c r="A16" s="65" t="s">
        <v>182</v>
      </c>
      <c r="B16" s="68" t="s">
        <v>167</v>
      </c>
      <c r="C16" s="16" t="s">
        <v>10</v>
      </c>
      <c r="D16" s="16" t="s">
        <v>36</v>
      </c>
      <c r="E16" s="33" t="s">
        <v>68</v>
      </c>
      <c r="F16" s="66">
        <v>12500</v>
      </c>
      <c r="G16" s="66">
        <v>0</v>
      </c>
      <c r="H16" s="66">
        <v>12500</v>
      </c>
      <c r="I16" s="66">
        <v>0</v>
      </c>
      <c r="J16" s="66">
        <f t="shared" si="0"/>
        <v>12500</v>
      </c>
      <c r="K16" s="66">
        <f t="shared" si="2"/>
        <v>12500</v>
      </c>
      <c r="L16" s="66">
        <v>0</v>
      </c>
      <c r="M16" s="29"/>
      <c r="P16" s="19">
        <f t="shared" si="1"/>
        <v>0</v>
      </c>
    </row>
    <row r="17" spans="1:16" ht="36.75" customHeight="1">
      <c r="A17" s="65" t="s">
        <v>183</v>
      </c>
      <c r="B17" s="68" t="s">
        <v>112</v>
      </c>
      <c r="C17" s="16" t="s">
        <v>10</v>
      </c>
      <c r="D17" s="16" t="s">
        <v>36</v>
      </c>
      <c r="E17" s="33" t="s">
        <v>42</v>
      </c>
      <c r="F17" s="66">
        <v>7800</v>
      </c>
      <c r="G17" s="66">
        <v>0</v>
      </c>
      <c r="H17" s="66">
        <v>7800</v>
      </c>
      <c r="I17" s="66">
        <v>0</v>
      </c>
      <c r="J17" s="66">
        <f t="shared" si="0"/>
        <v>7800</v>
      </c>
      <c r="K17" s="66">
        <f t="shared" si="2"/>
        <v>7800</v>
      </c>
      <c r="L17" s="66">
        <v>0</v>
      </c>
      <c r="M17" s="29" t="s">
        <v>81</v>
      </c>
      <c r="P17" s="19">
        <f t="shared" si="1"/>
        <v>0</v>
      </c>
    </row>
    <row r="18" spans="1:16" ht="39" customHeight="1">
      <c r="A18" s="65" t="s">
        <v>184</v>
      </c>
      <c r="B18" s="68" t="s">
        <v>53</v>
      </c>
      <c r="C18" s="16" t="s">
        <v>10</v>
      </c>
      <c r="D18" s="16" t="s">
        <v>36</v>
      </c>
      <c r="E18" s="33" t="s">
        <v>42</v>
      </c>
      <c r="F18" s="66">
        <v>7000</v>
      </c>
      <c r="G18" s="66">
        <v>0</v>
      </c>
      <c r="H18" s="66">
        <v>7000</v>
      </c>
      <c r="I18" s="66">
        <v>0</v>
      </c>
      <c r="J18" s="66">
        <f t="shared" si="0"/>
        <v>7000</v>
      </c>
      <c r="K18" s="66">
        <f t="shared" si="2"/>
        <v>7000</v>
      </c>
      <c r="L18" s="66">
        <v>0</v>
      </c>
      <c r="M18" s="29" t="s">
        <v>81</v>
      </c>
      <c r="P18" s="19">
        <f t="shared" si="1"/>
        <v>0</v>
      </c>
    </row>
    <row r="19" spans="1:16" ht="48.75" customHeight="1">
      <c r="A19" s="65" t="s">
        <v>185</v>
      </c>
      <c r="B19" s="68" t="s">
        <v>111</v>
      </c>
      <c r="C19" s="16" t="s">
        <v>10</v>
      </c>
      <c r="D19" s="16" t="s">
        <v>36</v>
      </c>
      <c r="E19" s="33" t="s">
        <v>42</v>
      </c>
      <c r="F19" s="66">
        <v>101292</v>
      </c>
      <c r="G19" s="66">
        <v>0</v>
      </c>
      <c r="H19" s="66">
        <v>51292</v>
      </c>
      <c r="I19" s="66">
        <v>0</v>
      </c>
      <c r="J19" s="66">
        <f t="shared" si="0"/>
        <v>51292</v>
      </c>
      <c r="K19" s="66">
        <f t="shared" si="2"/>
        <v>51292</v>
      </c>
      <c r="L19" s="66">
        <v>0</v>
      </c>
      <c r="M19" s="18"/>
      <c r="P19" s="19">
        <f t="shared" si="1"/>
        <v>0</v>
      </c>
    </row>
    <row r="20" spans="1:16" ht="60.75" customHeight="1">
      <c r="A20" s="65" t="s">
        <v>186</v>
      </c>
      <c r="B20" s="68" t="s">
        <v>88</v>
      </c>
      <c r="C20" s="16" t="s">
        <v>10</v>
      </c>
      <c r="D20" s="16" t="s">
        <v>36</v>
      </c>
      <c r="E20" s="33" t="s">
        <v>42</v>
      </c>
      <c r="F20" s="66">
        <v>34860</v>
      </c>
      <c r="G20" s="66">
        <v>0</v>
      </c>
      <c r="H20" s="66">
        <v>34860</v>
      </c>
      <c r="I20" s="66">
        <v>0</v>
      </c>
      <c r="J20" s="66">
        <f t="shared" si="0"/>
        <v>34860</v>
      </c>
      <c r="K20" s="66">
        <f t="shared" si="2"/>
        <v>34860</v>
      </c>
      <c r="L20" s="66">
        <v>0</v>
      </c>
      <c r="M20" s="18"/>
      <c r="P20" s="19">
        <f t="shared" si="1"/>
        <v>0</v>
      </c>
    </row>
    <row r="21" spans="1:16" ht="78" customHeight="1">
      <c r="A21" s="65" t="s">
        <v>187</v>
      </c>
      <c r="B21" s="68" t="s">
        <v>140</v>
      </c>
      <c r="C21" s="16" t="s">
        <v>10</v>
      </c>
      <c r="D21" s="16" t="s">
        <v>36</v>
      </c>
      <c r="E21" s="33" t="s">
        <v>42</v>
      </c>
      <c r="F21" s="66">
        <v>59000</v>
      </c>
      <c r="G21" s="66">
        <v>0</v>
      </c>
      <c r="H21" s="66">
        <v>18000</v>
      </c>
      <c r="I21" s="66">
        <v>0</v>
      </c>
      <c r="J21" s="66">
        <f t="shared" si="0"/>
        <v>18000</v>
      </c>
      <c r="K21" s="66">
        <f t="shared" si="2"/>
        <v>18000</v>
      </c>
      <c r="L21" s="66">
        <v>0</v>
      </c>
      <c r="M21" s="18"/>
      <c r="P21" s="19">
        <f t="shared" si="1"/>
        <v>0</v>
      </c>
    </row>
    <row r="22" spans="1:16" ht="65.25" customHeight="1">
      <c r="A22" s="65" t="s">
        <v>188</v>
      </c>
      <c r="B22" s="68" t="s">
        <v>147</v>
      </c>
      <c r="C22" s="16" t="s">
        <v>10</v>
      </c>
      <c r="D22" s="16" t="s">
        <v>36</v>
      </c>
      <c r="E22" s="33" t="s">
        <v>42</v>
      </c>
      <c r="F22" s="66">
        <v>2033</v>
      </c>
      <c r="G22" s="66">
        <v>0</v>
      </c>
      <c r="H22" s="66">
        <v>2033</v>
      </c>
      <c r="I22" s="66">
        <v>0</v>
      </c>
      <c r="J22" s="66">
        <f t="shared" si="0"/>
        <v>2033</v>
      </c>
      <c r="K22" s="66">
        <f t="shared" si="2"/>
        <v>2033</v>
      </c>
      <c r="L22" s="66">
        <v>0</v>
      </c>
      <c r="M22" s="18"/>
      <c r="P22" s="19">
        <f t="shared" si="1"/>
        <v>0</v>
      </c>
    </row>
    <row r="23" spans="1:16" ht="45">
      <c r="A23" s="65" t="s">
        <v>189</v>
      </c>
      <c r="B23" s="68" t="s">
        <v>16</v>
      </c>
      <c r="C23" s="16" t="s">
        <v>10</v>
      </c>
      <c r="D23" s="16" t="s">
        <v>12</v>
      </c>
      <c r="E23" s="33" t="s">
        <v>14</v>
      </c>
      <c r="F23" s="66">
        <v>1000</v>
      </c>
      <c r="G23" s="66" t="s">
        <v>164</v>
      </c>
      <c r="H23" s="66">
        <v>1000</v>
      </c>
      <c r="I23" s="66">
        <v>-1000</v>
      </c>
      <c r="J23" s="66">
        <f t="shared" si="0"/>
        <v>0</v>
      </c>
      <c r="K23" s="66">
        <f t="shared" si="2"/>
        <v>0</v>
      </c>
      <c r="L23" s="66">
        <v>0</v>
      </c>
      <c r="M23" s="29" t="s">
        <v>81</v>
      </c>
      <c r="P23" s="19">
        <f t="shared" si="1"/>
        <v>0</v>
      </c>
    </row>
    <row r="24" spans="1:16" ht="48" customHeight="1">
      <c r="A24" s="65" t="s">
        <v>190</v>
      </c>
      <c r="B24" s="68" t="s">
        <v>32</v>
      </c>
      <c r="C24" s="16" t="s">
        <v>10</v>
      </c>
      <c r="D24" s="16" t="s">
        <v>12</v>
      </c>
      <c r="E24" s="33" t="s">
        <v>42</v>
      </c>
      <c r="F24" s="66">
        <v>6000</v>
      </c>
      <c r="G24" s="66">
        <v>0</v>
      </c>
      <c r="H24" s="66">
        <v>6000</v>
      </c>
      <c r="I24" s="66">
        <v>0</v>
      </c>
      <c r="J24" s="66">
        <f t="shared" si="0"/>
        <v>6000</v>
      </c>
      <c r="K24" s="66">
        <f t="shared" si="2"/>
        <v>6000</v>
      </c>
      <c r="L24" s="66">
        <v>0</v>
      </c>
      <c r="M24" s="29" t="s">
        <v>81</v>
      </c>
      <c r="P24" s="19">
        <f t="shared" si="1"/>
        <v>0</v>
      </c>
    </row>
    <row r="25" spans="1:16" ht="45">
      <c r="A25" s="65" t="s">
        <v>191</v>
      </c>
      <c r="B25" s="68" t="s">
        <v>34</v>
      </c>
      <c r="C25" s="16" t="s">
        <v>10</v>
      </c>
      <c r="D25" s="16" t="s">
        <v>12</v>
      </c>
      <c r="E25" s="33" t="s">
        <v>14</v>
      </c>
      <c r="F25" s="66">
        <v>2500</v>
      </c>
      <c r="G25" s="66">
        <v>0</v>
      </c>
      <c r="H25" s="66">
        <v>2500</v>
      </c>
      <c r="I25" s="66">
        <v>0</v>
      </c>
      <c r="J25" s="66">
        <f t="shared" si="0"/>
        <v>2500</v>
      </c>
      <c r="K25" s="66">
        <f t="shared" si="2"/>
        <v>2500</v>
      </c>
      <c r="L25" s="66">
        <v>0</v>
      </c>
      <c r="M25" s="29" t="s">
        <v>81</v>
      </c>
      <c r="N25" s="43"/>
      <c r="P25" s="19">
        <f t="shared" si="1"/>
        <v>0</v>
      </c>
    </row>
    <row r="26" spans="1:16" s="24" customFormat="1" ht="87" customHeight="1">
      <c r="A26" s="65" t="s">
        <v>192</v>
      </c>
      <c r="B26" s="68" t="s">
        <v>133</v>
      </c>
      <c r="C26" s="16" t="s">
        <v>37</v>
      </c>
      <c r="D26" s="16" t="s">
        <v>38</v>
      </c>
      <c r="E26" s="33" t="s">
        <v>68</v>
      </c>
      <c r="F26" s="66">
        <v>50000</v>
      </c>
      <c r="G26" s="66">
        <v>0</v>
      </c>
      <c r="H26" s="66">
        <v>35055</v>
      </c>
      <c r="I26" s="66">
        <v>0</v>
      </c>
      <c r="J26" s="66">
        <f t="shared" si="0"/>
        <v>35055</v>
      </c>
      <c r="K26" s="66">
        <f t="shared" si="2"/>
        <v>35055</v>
      </c>
      <c r="L26" s="66">
        <v>0</v>
      </c>
      <c r="M26" s="18"/>
      <c r="N26" s="39"/>
      <c r="P26" s="19">
        <f t="shared" si="1"/>
        <v>0</v>
      </c>
    </row>
    <row r="27" spans="1:16" s="53" customFormat="1" ht="67.5" customHeight="1">
      <c r="A27" s="65" t="s">
        <v>193</v>
      </c>
      <c r="B27" s="68" t="s">
        <v>153</v>
      </c>
      <c r="C27" s="16" t="s">
        <v>37</v>
      </c>
      <c r="D27" s="16" t="s">
        <v>38</v>
      </c>
      <c r="E27" s="33" t="s">
        <v>42</v>
      </c>
      <c r="F27" s="66">
        <v>62900</v>
      </c>
      <c r="G27" s="66">
        <v>0</v>
      </c>
      <c r="H27" s="66">
        <v>62900</v>
      </c>
      <c r="I27" s="66">
        <v>0</v>
      </c>
      <c r="J27" s="66">
        <f t="shared" si="0"/>
        <v>62900</v>
      </c>
      <c r="K27" s="66">
        <f t="shared" si="2"/>
        <v>62900</v>
      </c>
      <c r="L27" s="66">
        <v>0</v>
      </c>
      <c r="M27" s="18"/>
      <c r="N27" s="52"/>
      <c r="P27" s="19">
        <f t="shared" si="1"/>
        <v>0</v>
      </c>
    </row>
    <row r="28" spans="1:16" ht="49.5" customHeight="1">
      <c r="A28" s="65" t="s">
        <v>194</v>
      </c>
      <c r="B28" s="69" t="s">
        <v>82</v>
      </c>
      <c r="C28" s="16" t="s">
        <v>11</v>
      </c>
      <c r="D28" s="16" t="s">
        <v>61</v>
      </c>
      <c r="E28" s="33" t="s">
        <v>42</v>
      </c>
      <c r="F28" s="66">
        <v>40000</v>
      </c>
      <c r="G28" s="66">
        <v>0</v>
      </c>
      <c r="H28" s="66">
        <v>40000</v>
      </c>
      <c r="I28" s="66">
        <v>0</v>
      </c>
      <c r="J28" s="66">
        <f t="shared" si="0"/>
        <v>40000</v>
      </c>
      <c r="K28" s="66">
        <f t="shared" si="2"/>
        <v>40000</v>
      </c>
      <c r="L28" s="66">
        <v>0</v>
      </c>
      <c r="M28" s="18"/>
      <c r="P28" s="19">
        <f t="shared" si="1"/>
        <v>0</v>
      </c>
    </row>
    <row r="29" spans="1:16" ht="19.5" customHeight="1">
      <c r="A29" s="65" t="s">
        <v>195</v>
      </c>
      <c r="B29" s="69" t="s">
        <v>62</v>
      </c>
      <c r="C29" s="16" t="s">
        <v>11</v>
      </c>
      <c r="D29" s="16" t="s">
        <v>61</v>
      </c>
      <c r="E29" s="33" t="s">
        <v>42</v>
      </c>
      <c r="F29" s="66">
        <v>152897</v>
      </c>
      <c r="G29" s="66">
        <v>0</v>
      </c>
      <c r="H29" s="66">
        <v>157597</v>
      </c>
      <c r="I29" s="66">
        <v>0</v>
      </c>
      <c r="J29" s="66">
        <f t="shared" si="0"/>
        <v>157597</v>
      </c>
      <c r="K29" s="66">
        <f t="shared" si="2"/>
        <v>157597</v>
      </c>
      <c r="L29" s="66">
        <v>0</v>
      </c>
      <c r="M29" s="18"/>
      <c r="P29" s="19">
        <f t="shared" si="1"/>
        <v>0</v>
      </c>
    </row>
    <row r="30" spans="1:16" ht="67.5" customHeight="1">
      <c r="A30" s="65" t="s">
        <v>196</v>
      </c>
      <c r="B30" s="69" t="s">
        <v>83</v>
      </c>
      <c r="C30" s="16" t="s">
        <v>11</v>
      </c>
      <c r="D30" s="16" t="s">
        <v>61</v>
      </c>
      <c r="E30" s="33" t="s">
        <v>42</v>
      </c>
      <c r="F30" s="66">
        <v>40000</v>
      </c>
      <c r="G30" s="66">
        <v>0</v>
      </c>
      <c r="H30" s="66">
        <v>40000</v>
      </c>
      <c r="I30" s="66">
        <v>0</v>
      </c>
      <c r="J30" s="66">
        <f t="shared" si="0"/>
        <v>40000</v>
      </c>
      <c r="K30" s="66">
        <f t="shared" si="2"/>
        <v>40000</v>
      </c>
      <c r="L30" s="66">
        <v>0</v>
      </c>
      <c r="M30" s="18"/>
      <c r="P30" s="19">
        <f t="shared" si="1"/>
        <v>0</v>
      </c>
    </row>
    <row r="31" spans="1:16" ht="33.75" customHeight="1">
      <c r="A31" s="65" t="s">
        <v>197</v>
      </c>
      <c r="B31" s="68" t="s">
        <v>168</v>
      </c>
      <c r="C31" s="16" t="s">
        <v>11</v>
      </c>
      <c r="D31" s="16" t="s">
        <v>13</v>
      </c>
      <c r="E31" s="33" t="s">
        <v>44</v>
      </c>
      <c r="F31" s="66">
        <v>22140</v>
      </c>
      <c r="G31" s="66">
        <v>0</v>
      </c>
      <c r="H31" s="66">
        <v>22140</v>
      </c>
      <c r="I31" s="66">
        <v>0</v>
      </c>
      <c r="J31" s="66">
        <f t="shared" si="0"/>
        <v>22140</v>
      </c>
      <c r="K31" s="66">
        <f t="shared" si="2"/>
        <v>22140</v>
      </c>
      <c r="L31" s="66">
        <v>0</v>
      </c>
      <c r="M31" s="18"/>
      <c r="P31" s="19">
        <f t="shared" si="1"/>
        <v>0</v>
      </c>
    </row>
    <row r="32" spans="1:16" ht="90" customHeight="1">
      <c r="A32" s="65" t="s">
        <v>198</v>
      </c>
      <c r="B32" s="70" t="s">
        <v>71</v>
      </c>
      <c r="C32" s="16" t="s">
        <v>11</v>
      </c>
      <c r="D32" s="16" t="s">
        <v>13</v>
      </c>
      <c r="E32" s="33" t="s">
        <v>42</v>
      </c>
      <c r="F32" s="66">
        <v>6130000</v>
      </c>
      <c r="G32" s="66">
        <v>3411548</v>
      </c>
      <c r="H32" s="66">
        <v>2387283</v>
      </c>
      <c r="I32" s="66">
        <v>0</v>
      </c>
      <c r="J32" s="66">
        <f t="shared" si="0"/>
        <v>2387283</v>
      </c>
      <c r="K32" s="66">
        <f t="shared" si="2"/>
        <v>2387283</v>
      </c>
      <c r="L32" s="66">
        <v>0</v>
      </c>
      <c r="M32" s="29" t="s">
        <v>77</v>
      </c>
      <c r="N32" s="42" t="s">
        <v>109</v>
      </c>
      <c r="P32" s="19">
        <f t="shared" si="1"/>
        <v>0</v>
      </c>
    </row>
    <row r="33" spans="1:16" s="9" customFormat="1" ht="33.75" customHeight="1">
      <c r="A33" s="65" t="s">
        <v>199</v>
      </c>
      <c r="B33" s="71" t="s">
        <v>84</v>
      </c>
      <c r="C33" s="16" t="s">
        <v>11</v>
      </c>
      <c r="D33" s="16" t="s">
        <v>13</v>
      </c>
      <c r="E33" s="33" t="s">
        <v>14</v>
      </c>
      <c r="F33" s="66">
        <v>230000</v>
      </c>
      <c r="G33" s="66">
        <v>0</v>
      </c>
      <c r="H33" s="66">
        <v>180000</v>
      </c>
      <c r="I33" s="66">
        <v>0</v>
      </c>
      <c r="J33" s="66">
        <f t="shared" si="0"/>
        <v>180000</v>
      </c>
      <c r="K33" s="66">
        <f t="shared" si="2"/>
        <v>180000</v>
      </c>
      <c r="L33" s="66">
        <v>0</v>
      </c>
      <c r="M33" s="18"/>
      <c r="N33" s="15"/>
      <c r="P33" s="19">
        <f t="shared" si="1"/>
        <v>0</v>
      </c>
    </row>
    <row r="34" spans="1:16" s="9" customFormat="1" ht="49.5" customHeight="1">
      <c r="A34" s="65" t="s">
        <v>200</v>
      </c>
      <c r="B34" s="71" t="s">
        <v>63</v>
      </c>
      <c r="C34" s="16" t="s">
        <v>11</v>
      </c>
      <c r="D34" s="16" t="s">
        <v>13</v>
      </c>
      <c r="E34" s="33" t="s">
        <v>64</v>
      </c>
      <c r="F34" s="66">
        <v>20000</v>
      </c>
      <c r="G34" s="66">
        <v>0</v>
      </c>
      <c r="H34" s="66">
        <v>20000</v>
      </c>
      <c r="I34" s="66">
        <v>0</v>
      </c>
      <c r="J34" s="66">
        <f t="shared" si="0"/>
        <v>20000</v>
      </c>
      <c r="K34" s="66">
        <f t="shared" si="2"/>
        <v>20000</v>
      </c>
      <c r="L34" s="66">
        <v>0</v>
      </c>
      <c r="M34" s="29" t="s">
        <v>81</v>
      </c>
      <c r="N34" s="15"/>
      <c r="P34" s="19">
        <f t="shared" si="1"/>
        <v>0</v>
      </c>
    </row>
    <row r="35" spans="1:16" s="9" customFormat="1" ht="33.75" customHeight="1">
      <c r="A35" s="65" t="s">
        <v>201</v>
      </c>
      <c r="B35" s="71" t="s">
        <v>76</v>
      </c>
      <c r="C35" s="16" t="s">
        <v>11</v>
      </c>
      <c r="D35" s="16" t="s">
        <v>13</v>
      </c>
      <c r="E35" s="33" t="s">
        <v>64</v>
      </c>
      <c r="F35" s="66">
        <v>59000</v>
      </c>
      <c r="G35" s="66">
        <v>0</v>
      </c>
      <c r="H35" s="66">
        <v>50000</v>
      </c>
      <c r="I35" s="66">
        <v>0</v>
      </c>
      <c r="J35" s="66">
        <f t="shared" si="0"/>
        <v>50000</v>
      </c>
      <c r="K35" s="66">
        <f t="shared" si="2"/>
        <v>50000</v>
      </c>
      <c r="L35" s="66"/>
      <c r="M35" s="18"/>
      <c r="N35" s="15"/>
      <c r="P35" s="19">
        <f t="shared" si="1"/>
        <v>0</v>
      </c>
    </row>
    <row r="36" spans="1:16" ht="33.75" customHeight="1">
      <c r="A36" s="65" t="s">
        <v>202</v>
      </c>
      <c r="B36" s="68" t="s">
        <v>126</v>
      </c>
      <c r="C36" s="16" t="s">
        <v>11</v>
      </c>
      <c r="D36" s="16" t="s">
        <v>13</v>
      </c>
      <c r="E36" s="33" t="s">
        <v>42</v>
      </c>
      <c r="F36" s="66">
        <v>30613</v>
      </c>
      <c r="G36" s="66">
        <v>0</v>
      </c>
      <c r="H36" s="66">
        <v>30613</v>
      </c>
      <c r="I36" s="66">
        <v>0</v>
      </c>
      <c r="J36" s="66">
        <f t="shared" si="0"/>
        <v>30613</v>
      </c>
      <c r="K36" s="66">
        <f t="shared" si="2"/>
        <v>30613</v>
      </c>
      <c r="L36" s="66">
        <v>0</v>
      </c>
      <c r="M36" s="29"/>
      <c r="P36" s="19">
        <f t="shared" si="1"/>
        <v>0</v>
      </c>
    </row>
    <row r="37" spans="1:16" ht="84.75" customHeight="1">
      <c r="A37" s="65" t="s">
        <v>203</v>
      </c>
      <c r="B37" s="68" t="s">
        <v>141</v>
      </c>
      <c r="C37" s="16" t="s">
        <v>11</v>
      </c>
      <c r="D37" s="16" t="s">
        <v>13</v>
      </c>
      <c r="E37" s="33" t="s">
        <v>42</v>
      </c>
      <c r="F37" s="66">
        <v>15000</v>
      </c>
      <c r="G37" s="66">
        <v>0</v>
      </c>
      <c r="H37" s="66">
        <v>15000</v>
      </c>
      <c r="I37" s="66">
        <v>0</v>
      </c>
      <c r="J37" s="66">
        <f t="shared" si="0"/>
        <v>15000</v>
      </c>
      <c r="K37" s="66">
        <f t="shared" si="2"/>
        <v>15000</v>
      </c>
      <c r="L37" s="66">
        <v>0</v>
      </c>
      <c r="M37" s="29"/>
      <c r="P37" s="19">
        <f t="shared" si="1"/>
        <v>0</v>
      </c>
    </row>
    <row r="38" spans="1:16" ht="33.75" customHeight="1">
      <c r="A38" s="65" t="s">
        <v>204</v>
      </c>
      <c r="B38" s="68" t="s">
        <v>154</v>
      </c>
      <c r="C38" s="16" t="s">
        <v>11</v>
      </c>
      <c r="D38" s="16" t="s">
        <v>13</v>
      </c>
      <c r="E38" s="33" t="s">
        <v>155</v>
      </c>
      <c r="F38" s="66">
        <v>25000</v>
      </c>
      <c r="G38" s="66">
        <v>0</v>
      </c>
      <c r="H38" s="66">
        <v>25000</v>
      </c>
      <c r="I38" s="66">
        <v>0</v>
      </c>
      <c r="J38" s="66">
        <f t="shared" si="0"/>
        <v>25000</v>
      </c>
      <c r="K38" s="66">
        <f t="shared" si="2"/>
        <v>25000</v>
      </c>
      <c r="L38" s="66">
        <v>0</v>
      </c>
      <c r="M38" s="29"/>
      <c r="P38" s="19">
        <f t="shared" si="1"/>
        <v>0</v>
      </c>
    </row>
    <row r="39" spans="1:16" s="9" customFormat="1" ht="33.75" customHeight="1">
      <c r="A39" s="65" t="s">
        <v>205</v>
      </c>
      <c r="B39" s="71" t="s">
        <v>85</v>
      </c>
      <c r="C39" s="16" t="s">
        <v>58</v>
      </c>
      <c r="D39" s="16" t="s">
        <v>59</v>
      </c>
      <c r="E39" s="33" t="s">
        <v>42</v>
      </c>
      <c r="F39" s="66">
        <v>15000</v>
      </c>
      <c r="G39" s="66">
        <v>0</v>
      </c>
      <c r="H39" s="66">
        <v>9648</v>
      </c>
      <c r="I39" s="66">
        <v>0</v>
      </c>
      <c r="J39" s="66">
        <f t="shared" si="0"/>
        <v>9648</v>
      </c>
      <c r="K39" s="66">
        <f t="shared" si="2"/>
        <v>9648</v>
      </c>
      <c r="L39" s="66">
        <v>0</v>
      </c>
      <c r="M39" s="18"/>
      <c r="N39" s="15"/>
      <c r="P39" s="19">
        <f t="shared" si="1"/>
        <v>0</v>
      </c>
    </row>
    <row r="40" spans="1:16" s="9" customFormat="1" ht="33.75" customHeight="1">
      <c r="A40" s="65" t="s">
        <v>206</v>
      </c>
      <c r="B40" s="67" t="s">
        <v>49</v>
      </c>
      <c r="C40" s="17">
        <v>750</v>
      </c>
      <c r="D40" s="17">
        <v>75023</v>
      </c>
      <c r="E40" s="33" t="s">
        <v>14</v>
      </c>
      <c r="F40" s="66">
        <v>8000</v>
      </c>
      <c r="G40" s="66">
        <v>0</v>
      </c>
      <c r="H40" s="66">
        <v>6504</v>
      </c>
      <c r="I40" s="66">
        <v>0</v>
      </c>
      <c r="J40" s="66">
        <f t="shared" si="0"/>
        <v>6504</v>
      </c>
      <c r="K40" s="66">
        <f t="shared" si="2"/>
        <v>6504</v>
      </c>
      <c r="L40" s="66">
        <v>0</v>
      </c>
      <c r="M40" s="18"/>
      <c r="N40" s="15"/>
      <c r="P40" s="19">
        <f t="shared" si="1"/>
        <v>0</v>
      </c>
    </row>
    <row r="41" spans="1:16" s="9" customFormat="1" ht="33.75" customHeight="1">
      <c r="A41" s="65" t="s">
        <v>207</v>
      </c>
      <c r="B41" s="67" t="s">
        <v>113</v>
      </c>
      <c r="C41" s="17">
        <v>750</v>
      </c>
      <c r="D41" s="17">
        <v>75023</v>
      </c>
      <c r="E41" s="33" t="s">
        <v>14</v>
      </c>
      <c r="F41" s="66">
        <v>38000</v>
      </c>
      <c r="G41" s="66">
        <v>0</v>
      </c>
      <c r="H41" s="66">
        <v>29427</v>
      </c>
      <c r="I41" s="66">
        <v>0</v>
      </c>
      <c r="J41" s="66">
        <f t="shared" si="0"/>
        <v>29427</v>
      </c>
      <c r="K41" s="66">
        <f t="shared" si="2"/>
        <v>29427</v>
      </c>
      <c r="L41" s="66">
        <v>0</v>
      </c>
      <c r="M41" s="18"/>
      <c r="N41" s="43"/>
      <c r="P41" s="19">
        <f t="shared" si="1"/>
        <v>0</v>
      </c>
    </row>
    <row r="42" spans="1:16" s="9" customFormat="1" ht="49.5" customHeight="1">
      <c r="A42" s="65" t="s">
        <v>208</v>
      </c>
      <c r="B42" s="67" t="s">
        <v>142</v>
      </c>
      <c r="C42" s="17">
        <v>710</v>
      </c>
      <c r="D42" s="17">
        <v>71035</v>
      </c>
      <c r="E42" s="33" t="s">
        <v>68</v>
      </c>
      <c r="F42" s="66">
        <v>776142</v>
      </c>
      <c r="G42" s="66">
        <v>50242</v>
      </c>
      <c r="H42" s="66">
        <v>6600</v>
      </c>
      <c r="I42" s="66">
        <v>0</v>
      </c>
      <c r="J42" s="66">
        <f t="shared" si="0"/>
        <v>6600</v>
      </c>
      <c r="K42" s="66">
        <f t="shared" si="2"/>
        <v>6600</v>
      </c>
      <c r="L42" s="66">
        <v>0</v>
      </c>
      <c r="M42" s="18"/>
      <c r="N42" s="42" t="s">
        <v>109</v>
      </c>
      <c r="P42" s="19">
        <f t="shared" si="1"/>
        <v>0</v>
      </c>
    </row>
    <row r="43" spans="1:16" s="9" customFormat="1" ht="49.5" customHeight="1">
      <c r="A43" s="65" t="s">
        <v>209</v>
      </c>
      <c r="B43" s="67" t="s">
        <v>75</v>
      </c>
      <c r="C43" s="17">
        <v>754</v>
      </c>
      <c r="D43" s="17">
        <v>75405</v>
      </c>
      <c r="E43" s="33" t="s">
        <v>14</v>
      </c>
      <c r="F43" s="66">
        <v>65000</v>
      </c>
      <c r="G43" s="66">
        <v>0</v>
      </c>
      <c r="H43" s="66">
        <v>10000</v>
      </c>
      <c r="I43" s="66">
        <v>0</v>
      </c>
      <c r="J43" s="66">
        <f t="shared" si="0"/>
        <v>10000</v>
      </c>
      <c r="K43" s="66">
        <f t="shared" si="2"/>
        <v>10000</v>
      </c>
      <c r="L43" s="66">
        <v>0</v>
      </c>
      <c r="M43" s="18"/>
      <c r="N43" s="54" t="s">
        <v>110</v>
      </c>
      <c r="P43" s="19">
        <f t="shared" si="1"/>
        <v>0</v>
      </c>
    </row>
    <row r="44" spans="1:16" s="9" customFormat="1" ht="33.75" customHeight="1">
      <c r="A44" s="65" t="s">
        <v>210</v>
      </c>
      <c r="B44" s="67" t="s">
        <v>39</v>
      </c>
      <c r="C44" s="17">
        <v>754</v>
      </c>
      <c r="D44" s="17">
        <v>75412</v>
      </c>
      <c r="E44" s="33" t="s">
        <v>42</v>
      </c>
      <c r="F44" s="66">
        <v>40000</v>
      </c>
      <c r="G44" s="66">
        <v>0</v>
      </c>
      <c r="H44" s="66">
        <v>56200</v>
      </c>
      <c r="I44" s="66">
        <v>43</v>
      </c>
      <c r="J44" s="66">
        <f t="shared" si="0"/>
        <v>56243</v>
      </c>
      <c r="K44" s="66">
        <f t="shared" si="2"/>
        <v>56243</v>
      </c>
      <c r="L44" s="66">
        <v>0</v>
      </c>
      <c r="M44" s="18"/>
      <c r="N44" s="43"/>
      <c r="P44" s="19">
        <f t="shared" si="1"/>
        <v>0</v>
      </c>
    </row>
    <row r="45" spans="1:16" s="9" customFormat="1" ht="49.5" customHeight="1">
      <c r="A45" s="65" t="s">
        <v>211</v>
      </c>
      <c r="B45" s="67" t="s">
        <v>114</v>
      </c>
      <c r="C45" s="17">
        <v>754</v>
      </c>
      <c r="D45" s="17">
        <v>75412</v>
      </c>
      <c r="E45" s="33" t="s">
        <v>42</v>
      </c>
      <c r="F45" s="66">
        <v>61644</v>
      </c>
      <c r="G45" s="66">
        <v>0</v>
      </c>
      <c r="H45" s="66">
        <v>60100</v>
      </c>
      <c r="I45" s="66">
        <v>0</v>
      </c>
      <c r="J45" s="66">
        <f t="shared" si="0"/>
        <v>60100</v>
      </c>
      <c r="K45" s="66">
        <f t="shared" si="2"/>
        <v>60100</v>
      </c>
      <c r="L45" s="66">
        <v>0</v>
      </c>
      <c r="M45" s="18" t="s">
        <v>94</v>
      </c>
      <c r="N45" s="15"/>
      <c r="P45" s="19">
        <f t="shared" si="1"/>
        <v>0</v>
      </c>
    </row>
    <row r="46" spans="1:16" s="9" customFormat="1" ht="33.75" customHeight="1">
      <c r="A46" s="65" t="s">
        <v>212</v>
      </c>
      <c r="B46" s="67" t="s">
        <v>148</v>
      </c>
      <c r="C46" s="17">
        <v>754</v>
      </c>
      <c r="D46" s="17">
        <v>75412</v>
      </c>
      <c r="E46" s="33" t="s">
        <v>42</v>
      </c>
      <c r="F46" s="66">
        <v>15757</v>
      </c>
      <c r="G46" s="66">
        <v>0</v>
      </c>
      <c r="H46" s="66">
        <v>15757</v>
      </c>
      <c r="I46" s="66">
        <v>0</v>
      </c>
      <c r="J46" s="66">
        <f t="shared" si="0"/>
        <v>15757</v>
      </c>
      <c r="K46" s="66">
        <f t="shared" si="2"/>
        <v>15757</v>
      </c>
      <c r="L46" s="66">
        <v>0</v>
      </c>
      <c r="M46" s="18"/>
      <c r="N46" s="15"/>
      <c r="P46" s="19">
        <f t="shared" si="1"/>
        <v>0</v>
      </c>
    </row>
    <row r="47" spans="1:16" ht="67.5" customHeight="1">
      <c r="A47" s="65" t="s">
        <v>213</v>
      </c>
      <c r="B47" s="68" t="s">
        <v>43</v>
      </c>
      <c r="C47" s="16" t="s">
        <v>19</v>
      </c>
      <c r="D47" s="16" t="s">
        <v>20</v>
      </c>
      <c r="E47" s="33" t="s">
        <v>14</v>
      </c>
      <c r="F47" s="66">
        <v>12600</v>
      </c>
      <c r="G47" s="66">
        <v>0</v>
      </c>
      <c r="H47" s="66">
        <v>12600</v>
      </c>
      <c r="I47" s="66">
        <v>0</v>
      </c>
      <c r="J47" s="66">
        <f t="shared" si="0"/>
        <v>12600</v>
      </c>
      <c r="K47" s="66">
        <f t="shared" si="2"/>
        <v>12600</v>
      </c>
      <c r="L47" s="66">
        <v>0</v>
      </c>
      <c r="M47" s="29" t="s">
        <v>81</v>
      </c>
      <c r="N47" s="14"/>
      <c r="P47" s="19">
        <f t="shared" si="1"/>
        <v>0</v>
      </c>
    </row>
    <row r="48" spans="1:16" ht="67.5" customHeight="1">
      <c r="A48" s="65" t="s">
        <v>214</v>
      </c>
      <c r="B48" s="68" t="s">
        <v>135</v>
      </c>
      <c r="C48" s="16" t="s">
        <v>19</v>
      </c>
      <c r="D48" s="16" t="s">
        <v>20</v>
      </c>
      <c r="E48" s="33" t="s">
        <v>14</v>
      </c>
      <c r="F48" s="66">
        <v>1440</v>
      </c>
      <c r="G48" s="66">
        <v>0</v>
      </c>
      <c r="H48" s="66">
        <v>1440</v>
      </c>
      <c r="I48" s="66">
        <v>-166</v>
      </c>
      <c r="J48" s="66">
        <f t="shared" si="0"/>
        <v>1274</v>
      </c>
      <c r="K48" s="66">
        <f>J48</f>
        <v>1274</v>
      </c>
      <c r="L48" s="66">
        <v>0</v>
      </c>
      <c r="M48" s="29"/>
      <c r="P48" s="19">
        <f t="shared" si="1"/>
        <v>0</v>
      </c>
    </row>
    <row r="49" spans="1:16" ht="49.5" customHeight="1">
      <c r="A49" s="65" t="s">
        <v>215</v>
      </c>
      <c r="B49" s="68" t="s">
        <v>143</v>
      </c>
      <c r="C49" s="16" t="s">
        <v>19</v>
      </c>
      <c r="D49" s="16" t="s">
        <v>20</v>
      </c>
      <c r="E49" s="33" t="s">
        <v>14</v>
      </c>
      <c r="F49" s="66">
        <v>1440</v>
      </c>
      <c r="G49" s="66">
        <v>0</v>
      </c>
      <c r="H49" s="66">
        <v>1440</v>
      </c>
      <c r="I49" s="66">
        <v>0</v>
      </c>
      <c r="J49" s="66">
        <v>1440</v>
      </c>
      <c r="K49" s="66">
        <v>1440</v>
      </c>
      <c r="L49" s="66">
        <v>0</v>
      </c>
      <c r="M49" s="29"/>
      <c r="P49" s="19">
        <f t="shared" si="1"/>
        <v>0</v>
      </c>
    </row>
    <row r="50" spans="1:16" ht="33.75" customHeight="1">
      <c r="A50" s="65" t="s">
        <v>216</v>
      </c>
      <c r="B50" s="68" t="s">
        <v>95</v>
      </c>
      <c r="C50" s="16" t="s">
        <v>96</v>
      </c>
      <c r="D50" s="16" t="s">
        <v>97</v>
      </c>
      <c r="E50" s="33" t="s">
        <v>42</v>
      </c>
      <c r="F50" s="66">
        <v>668250</v>
      </c>
      <c r="G50" s="66">
        <v>0</v>
      </c>
      <c r="H50" s="66">
        <v>42927</v>
      </c>
      <c r="I50" s="66">
        <v>0</v>
      </c>
      <c r="J50" s="66">
        <f t="shared" si="0"/>
        <v>42927</v>
      </c>
      <c r="K50" s="66">
        <f t="shared" si="2"/>
        <v>42927</v>
      </c>
      <c r="L50" s="66">
        <v>0</v>
      </c>
      <c r="M50" s="29"/>
      <c r="P50" s="19">
        <f t="shared" si="1"/>
        <v>0</v>
      </c>
    </row>
    <row r="51" spans="1:16" ht="84.75" customHeight="1">
      <c r="A51" s="65" t="s">
        <v>217</v>
      </c>
      <c r="B51" s="68" t="s">
        <v>127</v>
      </c>
      <c r="C51" s="16" t="s">
        <v>96</v>
      </c>
      <c r="D51" s="16" t="s">
        <v>128</v>
      </c>
      <c r="E51" s="33" t="s">
        <v>68</v>
      </c>
      <c r="F51" s="66">
        <v>200000</v>
      </c>
      <c r="G51" s="66">
        <v>0</v>
      </c>
      <c r="H51" s="66">
        <v>100000</v>
      </c>
      <c r="I51" s="66">
        <v>0</v>
      </c>
      <c r="J51" s="66">
        <f t="shared" si="0"/>
        <v>100000</v>
      </c>
      <c r="K51" s="66">
        <f t="shared" si="2"/>
        <v>100000</v>
      </c>
      <c r="L51" s="66">
        <v>0</v>
      </c>
      <c r="M51" s="29"/>
      <c r="P51" s="19">
        <f t="shared" si="1"/>
        <v>0</v>
      </c>
    </row>
    <row r="52" spans="1:16" s="9" customFormat="1" ht="67.5" customHeight="1">
      <c r="A52" s="65" t="s">
        <v>218</v>
      </c>
      <c r="B52" s="72" t="s">
        <v>92</v>
      </c>
      <c r="C52" s="17">
        <v>801</v>
      </c>
      <c r="D52" s="17">
        <v>80113</v>
      </c>
      <c r="E52" s="33" t="s">
        <v>14</v>
      </c>
      <c r="F52" s="66">
        <v>269986</v>
      </c>
      <c r="G52" s="66">
        <v>0</v>
      </c>
      <c r="H52" s="66">
        <v>269986</v>
      </c>
      <c r="I52" s="66">
        <v>0</v>
      </c>
      <c r="J52" s="66">
        <f>H52+I52</f>
        <v>269986</v>
      </c>
      <c r="K52" s="66">
        <v>80913</v>
      </c>
      <c r="L52" s="66">
        <v>189073</v>
      </c>
      <c r="M52" s="18" t="s">
        <v>69</v>
      </c>
      <c r="N52" s="15"/>
      <c r="P52" s="19">
        <f>K52+L52-J52</f>
        <v>0</v>
      </c>
    </row>
    <row r="53" spans="1:16" s="9" customFormat="1" ht="33.75" customHeight="1">
      <c r="A53" s="65" t="s">
        <v>219</v>
      </c>
      <c r="B53" s="72" t="s">
        <v>160</v>
      </c>
      <c r="C53" s="17">
        <v>851</v>
      </c>
      <c r="D53" s="17">
        <v>85154</v>
      </c>
      <c r="E53" s="33" t="s">
        <v>42</v>
      </c>
      <c r="F53" s="66">
        <v>8856</v>
      </c>
      <c r="G53" s="66">
        <v>0</v>
      </c>
      <c r="H53" s="66">
        <v>8856</v>
      </c>
      <c r="I53" s="66">
        <v>0</v>
      </c>
      <c r="J53" s="66">
        <f>H53+I53</f>
        <v>8856</v>
      </c>
      <c r="K53" s="66">
        <v>0</v>
      </c>
      <c r="L53" s="66">
        <f>J53</f>
        <v>8856</v>
      </c>
      <c r="M53" s="18"/>
      <c r="N53" s="54" t="s">
        <v>110</v>
      </c>
      <c r="P53" s="19"/>
    </row>
    <row r="54" spans="1:16" s="9" customFormat="1" ht="84.75" customHeight="1">
      <c r="A54" s="65" t="s">
        <v>220</v>
      </c>
      <c r="B54" s="74" t="s">
        <v>145</v>
      </c>
      <c r="C54" s="17">
        <v>900</v>
      </c>
      <c r="D54" s="17">
        <v>90001</v>
      </c>
      <c r="E54" s="33" t="s">
        <v>45</v>
      </c>
      <c r="F54" s="66">
        <v>13776</v>
      </c>
      <c r="G54" s="66">
        <v>0</v>
      </c>
      <c r="H54" s="66">
        <v>13776</v>
      </c>
      <c r="I54" s="66">
        <v>0</v>
      </c>
      <c r="J54" s="66">
        <f t="shared" si="0"/>
        <v>13776</v>
      </c>
      <c r="K54" s="66">
        <f aca="true" t="shared" si="3" ref="K54:K106">J54</f>
        <v>13776</v>
      </c>
      <c r="L54" s="66">
        <v>0</v>
      </c>
      <c r="M54" s="18"/>
      <c r="N54" s="15"/>
      <c r="P54" s="19">
        <f t="shared" si="1"/>
        <v>0</v>
      </c>
    </row>
    <row r="55" spans="1:16" ht="49.5" customHeight="1">
      <c r="A55" s="65" t="s">
        <v>221</v>
      </c>
      <c r="B55" s="70" t="s">
        <v>118</v>
      </c>
      <c r="C55" s="17">
        <v>900</v>
      </c>
      <c r="D55" s="17">
        <v>90001</v>
      </c>
      <c r="E55" s="33" t="s">
        <v>42</v>
      </c>
      <c r="F55" s="66">
        <v>55000</v>
      </c>
      <c r="G55" s="66">
        <v>0</v>
      </c>
      <c r="H55" s="66">
        <v>39000</v>
      </c>
      <c r="I55" s="66">
        <v>0</v>
      </c>
      <c r="J55" s="66">
        <f>H55+I55</f>
        <v>39000</v>
      </c>
      <c r="K55" s="66">
        <f t="shared" si="3"/>
        <v>39000</v>
      </c>
      <c r="L55" s="66">
        <v>0</v>
      </c>
      <c r="M55" s="73"/>
      <c r="P55" s="19">
        <f t="shared" si="1"/>
        <v>0</v>
      </c>
    </row>
    <row r="56" spans="1:16" ht="49.5" customHeight="1">
      <c r="A56" s="65" t="s">
        <v>222</v>
      </c>
      <c r="B56" s="70" t="s">
        <v>119</v>
      </c>
      <c r="C56" s="17">
        <v>900</v>
      </c>
      <c r="D56" s="17">
        <v>90001</v>
      </c>
      <c r="E56" s="33" t="s">
        <v>42</v>
      </c>
      <c r="F56" s="66">
        <v>681000</v>
      </c>
      <c r="G56" s="66">
        <v>0</v>
      </c>
      <c r="H56" s="66">
        <v>679000</v>
      </c>
      <c r="I56" s="66">
        <v>0</v>
      </c>
      <c r="J56" s="66">
        <f>H56+I56</f>
        <v>679000</v>
      </c>
      <c r="K56" s="66">
        <f t="shared" si="3"/>
        <v>679000</v>
      </c>
      <c r="L56" s="66">
        <v>0</v>
      </c>
      <c r="M56" s="73"/>
      <c r="P56" s="19">
        <f t="shared" si="1"/>
        <v>0</v>
      </c>
    </row>
    <row r="57" spans="1:16" ht="67.5" customHeight="1">
      <c r="A57" s="65" t="s">
        <v>223</v>
      </c>
      <c r="B57" s="70" t="s">
        <v>156</v>
      </c>
      <c r="C57" s="17">
        <v>900</v>
      </c>
      <c r="D57" s="17">
        <v>90001</v>
      </c>
      <c r="E57" s="33" t="s">
        <v>68</v>
      </c>
      <c r="F57" s="66">
        <v>140000</v>
      </c>
      <c r="G57" s="66">
        <v>0</v>
      </c>
      <c r="H57" s="66">
        <v>140000</v>
      </c>
      <c r="I57" s="66">
        <v>-23150</v>
      </c>
      <c r="J57" s="66">
        <f>H57+I57</f>
        <v>116850</v>
      </c>
      <c r="K57" s="66">
        <f t="shared" si="3"/>
        <v>116850</v>
      </c>
      <c r="L57" s="66">
        <v>0</v>
      </c>
      <c r="M57" s="73"/>
      <c r="P57" s="19">
        <f t="shared" si="1"/>
        <v>0</v>
      </c>
    </row>
    <row r="58" spans="1:16" ht="33.75" customHeight="1">
      <c r="A58" s="65" t="s">
        <v>224</v>
      </c>
      <c r="B58" s="70" t="s">
        <v>98</v>
      </c>
      <c r="C58" s="17">
        <v>900</v>
      </c>
      <c r="D58" s="17">
        <v>90003</v>
      </c>
      <c r="E58" s="33" t="s">
        <v>14</v>
      </c>
      <c r="F58" s="66">
        <v>2700</v>
      </c>
      <c r="G58" s="66">
        <v>0</v>
      </c>
      <c r="H58" s="66">
        <v>2700</v>
      </c>
      <c r="I58" s="66">
        <v>0</v>
      </c>
      <c r="J58" s="66">
        <f t="shared" si="0"/>
        <v>2700</v>
      </c>
      <c r="K58" s="66">
        <f t="shared" si="3"/>
        <v>2700</v>
      </c>
      <c r="L58" s="66">
        <v>0</v>
      </c>
      <c r="M58" s="73"/>
      <c r="P58" s="19">
        <f t="shared" si="1"/>
        <v>0</v>
      </c>
    </row>
    <row r="59" spans="1:16" ht="33.75" customHeight="1">
      <c r="A59" s="65" t="s">
        <v>225</v>
      </c>
      <c r="B59" s="70" t="s">
        <v>161</v>
      </c>
      <c r="C59" s="17">
        <v>900</v>
      </c>
      <c r="D59" s="17">
        <v>90003</v>
      </c>
      <c r="E59" s="33" t="s">
        <v>14</v>
      </c>
      <c r="F59" s="66">
        <v>4000</v>
      </c>
      <c r="G59" s="66">
        <v>0</v>
      </c>
      <c r="H59" s="66">
        <v>4000</v>
      </c>
      <c r="I59" s="66">
        <v>0</v>
      </c>
      <c r="J59" s="66">
        <f t="shared" si="0"/>
        <v>4000</v>
      </c>
      <c r="K59" s="66">
        <f t="shared" si="3"/>
        <v>4000</v>
      </c>
      <c r="L59" s="66">
        <v>0</v>
      </c>
      <c r="M59" s="73"/>
      <c r="P59" s="19">
        <f t="shared" si="1"/>
        <v>0</v>
      </c>
    </row>
    <row r="60" spans="1:16" ht="33.75" customHeight="1">
      <c r="A60" s="65" t="s">
        <v>226</v>
      </c>
      <c r="B60" s="68" t="s">
        <v>50</v>
      </c>
      <c r="C60" s="16" t="s">
        <v>21</v>
      </c>
      <c r="D60" s="16" t="s">
        <v>22</v>
      </c>
      <c r="E60" s="33" t="s">
        <v>14</v>
      </c>
      <c r="F60" s="66">
        <v>10000</v>
      </c>
      <c r="G60" s="66">
        <v>0</v>
      </c>
      <c r="H60" s="66">
        <v>10000</v>
      </c>
      <c r="I60" s="66">
        <v>0</v>
      </c>
      <c r="J60" s="66">
        <f t="shared" si="0"/>
        <v>10000</v>
      </c>
      <c r="K60" s="66">
        <f t="shared" si="3"/>
        <v>10000</v>
      </c>
      <c r="L60" s="66">
        <v>0</v>
      </c>
      <c r="M60" s="29" t="s">
        <v>81</v>
      </c>
      <c r="N60" s="43"/>
      <c r="P60" s="19">
        <f t="shared" si="1"/>
        <v>0</v>
      </c>
    </row>
    <row r="61" spans="1:16" ht="67.5" customHeight="1">
      <c r="A61" s="65" t="s">
        <v>227</v>
      </c>
      <c r="B61" s="68" t="s">
        <v>99</v>
      </c>
      <c r="C61" s="16" t="s">
        <v>21</v>
      </c>
      <c r="D61" s="16" t="s">
        <v>29</v>
      </c>
      <c r="E61" s="33" t="s">
        <v>42</v>
      </c>
      <c r="F61" s="66">
        <v>25990</v>
      </c>
      <c r="G61" s="66">
        <v>0</v>
      </c>
      <c r="H61" s="66">
        <v>25990</v>
      </c>
      <c r="I61" s="66">
        <v>0</v>
      </c>
      <c r="J61" s="66">
        <f>H61+I61</f>
        <v>25990</v>
      </c>
      <c r="K61" s="66">
        <f t="shared" si="3"/>
        <v>25990</v>
      </c>
      <c r="L61" s="66">
        <v>0</v>
      </c>
      <c r="M61" s="29"/>
      <c r="N61" s="43"/>
      <c r="P61" s="19">
        <f t="shared" si="1"/>
        <v>0</v>
      </c>
    </row>
    <row r="62" spans="1:16" ht="49.5" customHeight="1">
      <c r="A62" s="65" t="s">
        <v>228</v>
      </c>
      <c r="B62" s="68" t="s">
        <v>100</v>
      </c>
      <c r="C62" s="16" t="s">
        <v>21</v>
      </c>
      <c r="D62" s="16" t="s">
        <v>29</v>
      </c>
      <c r="E62" s="33" t="s">
        <v>42</v>
      </c>
      <c r="F62" s="66">
        <v>71341</v>
      </c>
      <c r="G62" s="66">
        <v>0</v>
      </c>
      <c r="H62" s="66">
        <v>71341</v>
      </c>
      <c r="I62" s="66">
        <v>0</v>
      </c>
      <c r="J62" s="66">
        <f>H62+I62</f>
        <v>71341</v>
      </c>
      <c r="K62" s="66">
        <f t="shared" si="3"/>
        <v>71341</v>
      </c>
      <c r="L62" s="66">
        <v>0</v>
      </c>
      <c r="M62" s="29"/>
      <c r="P62" s="19">
        <f t="shared" si="1"/>
        <v>0</v>
      </c>
    </row>
    <row r="63" spans="1:16" ht="33.75" customHeight="1">
      <c r="A63" s="65" t="s">
        <v>229</v>
      </c>
      <c r="B63" s="68" t="s">
        <v>115</v>
      </c>
      <c r="C63" s="16" t="s">
        <v>21</v>
      </c>
      <c r="D63" s="16" t="s">
        <v>29</v>
      </c>
      <c r="E63" s="33" t="s">
        <v>46</v>
      </c>
      <c r="F63" s="66">
        <v>151000</v>
      </c>
      <c r="G63" s="66">
        <v>0</v>
      </c>
      <c r="H63" s="66">
        <v>10000</v>
      </c>
      <c r="I63" s="66">
        <v>0</v>
      </c>
      <c r="J63" s="66">
        <f t="shared" si="0"/>
        <v>10000</v>
      </c>
      <c r="K63" s="66">
        <f t="shared" si="3"/>
        <v>10000</v>
      </c>
      <c r="L63" s="66">
        <v>0</v>
      </c>
      <c r="M63" s="29" t="s">
        <v>81</v>
      </c>
      <c r="P63" s="19">
        <f t="shared" si="1"/>
        <v>0</v>
      </c>
    </row>
    <row r="64" spans="1:16" ht="49.5" customHeight="1">
      <c r="A64" s="65" t="s">
        <v>230</v>
      </c>
      <c r="B64" s="68" t="s">
        <v>129</v>
      </c>
      <c r="C64" s="16" t="s">
        <v>21</v>
      </c>
      <c r="D64" s="16" t="s">
        <v>29</v>
      </c>
      <c r="E64" s="33" t="s">
        <v>68</v>
      </c>
      <c r="F64" s="66">
        <v>56000</v>
      </c>
      <c r="G64" s="66">
        <v>0</v>
      </c>
      <c r="H64" s="66">
        <v>26960</v>
      </c>
      <c r="I64" s="66">
        <v>0</v>
      </c>
      <c r="J64" s="66">
        <f t="shared" si="0"/>
        <v>26960</v>
      </c>
      <c r="K64" s="66">
        <f t="shared" si="3"/>
        <v>26960</v>
      </c>
      <c r="L64" s="66">
        <v>0</v>
      </c>
      <c r="M64" s="29"/>
      <c r="P64" s="19">
        <f t="shared" si="1"/>
        <v>0</v>
      </c>
    </row>
    <row r="65" spans="1:16" ht="49.5" customHeight="1">
      <c r="A65" s="65" t="s">
        <v>231</v>
      </c>
      <c r="B65" s="68" t="s">
        <v>144</v>
      </c>
      <c r="C65" s="16" t="s">
        <v>21</v>
      </c>
      <c r="D65" s="16" t="s">
        <v>29</v>
      </c>
      <c r="E65" s="33" t="s">
        <v>68</v>
      </c>
      <c r="F65" s="66">
        <v>2008</v>
      </c>
      <c r="G65" s="66">
        <v>0</v>
      </c>
      <c r="H65" s="66">
        <v>2008</v>
      </c>
      <c r="I65" s="66">
        <v>0</v>
      </c>
      <c r="J65" s="66">
        <f t="shared" si="0"/>
        <v>2008</v>
      </c>
      <c r="K65" s="66">
        <f t="shared" si="3"/>
        <v>2008</v>
      </c>
      <c r="L65" s="66">
        <v>0</v>
      </c>
      <c r="M65" s="29"/>
      <c r="P65" s="19">
        <f t="shared" si="1"/>
        <v>0</v>
      </c>
    </row>
    <row r="66" spans="1:16" ht="33.75" customHeight="1">
      <c r="A66" s="65" t="s">
        <v>232</v>
      </c>
      <c r="B66" s="68" t="s">
        <v>150</v>
      </c>
      <c r="C66" s="16" t="s">
        <v>21</v>
      </c>
      <c r="D66" s="16" t="s">
        <v>29</v>
      </c>
      <c r="E66" s="33" t="s">
        <v>68</v>
      </c>
      <c r="F66" s="66">
        <v>7200</v>
      </c>
      <c r="G66" s="66">
        <v>0</v>
      </c>
      <c r="H66" s="66">
        <v>7200</v>
      </c>
      <c r="I66" s="66">
        <v>218</v>
      </c>
      <c r="J66" s="66">
        <f t="shared" si="0"/>
        <v>7418</v>
      </c>
      <c r="K66" s="66">
        <f t="shared" si="3"/>
        <v>7418</v>
      </c>
      <c r="L66" s="66">
        <v>0</v>
      </c>
      <c r="M66" s="29"/>
      <c r="P66" s="19">
        <f t="shared" si="1"/>
        <v>0</v>
      </c>
    </row>
    <row r="67" spans="1:16" ht="33.75" customHeight="1">
      <c r="A67" s="65" t="s">
        <v>233</v>
      </c>
      <c r="B67" s="68" t="s">
        <v>149</v>
      </c>
      <c r="C67" s="16" t="s">
        <v>21</v>
      </c>
      <c r="D67" s="16" t="s">
        <v>29</v>
      </c>
      <c r="E67" s="33" t="s">
        <v>68</v>
      </c>
      <c r="F67" s="66">
        <v>7300</v>
      </c>
      <c r="G67" s="66">
        <v>0</v>
      </c>
      <c r="H67" s="66">
        <v>7300</v>
      </c>
      <c r="I67" s="66">
        <v>0</v>
      </c>
      <c r="J67" s="66">
        <f t="shared" si="0"/>
        <v>7300</v>
      </c>
      <c r="K67" s="66">
        <f t="shared" si="3"/>
        <v>7300</v>
      </c>
      <c r="L67" s="66">
        <v>0</v>
      </c>
      <c r="M67" s="29"/>
      <c r="P67" s="19">
        <f t="shared" si="1"/>
        <v>0</v>
      </c>
    </row>
    <row r="68" spans="1:16" ht="33.75" customHeight="1">
      <c r="A68" s="65" t="s">
        <v>234</v>
      </c>
      <c r="B68" s="68" t="s">
        <v>169</v>
      </c>
      <c r="C68" s="16" t="s">
        <v>21</v>
      </c>
      <c r="D68" s="16" t="s">
        <v>29</v>
      </c>
      <c r="E68" s="33"/>
      <c r="F68" s="66">
        <v>5897</v>
      </c>
      <c r="G68" s="66">
        <v>0</v>
      </c>
      <c r="H68" s="66">
        <v>5897</v>
      </c>
      <c r="I68" s="66">
        <v>0</v>
      </c>
      <c r="J68" s="66">
        <f t="shared" si="0"/>
        <v>5897</v>
      </c>
      <c r="K68" s="66">
        <f t="shared" si="3"/>
        <v>5897</v>
      </c>
      <c r="L68" s="66">
        <v>0</v>
      </c>
      <c r="M68" s="29"/>
      <c r="P68" s="19">
        <f t="shared" si="1"/>
        <v>0</v>
      </c>
    </row>
    <row r="69" spans="1:16" ht="33.75" customHeight="1">
      <c r="A69" s="65" t="s">
        <v>235</v>
      </c>
      <c r="B69" s="68" t="s">
        <v>51</v>
      </c>
      <c r="C69" s="16" t="s">
        <v>21</v>
      </c>
      <c r="D69" s="16" t="s">
        <v>28</v>
      </c>
      <c r="E69" s="33" t="s">
        <v>42</v>
      </c>
      <c r="F69" s="66">
        <v>5012</v>
      </c>
      <c r="G69" s="66">
        <v>0</v>
      </c>
      <c r="H69" s="66">
        <v>5012</v>
      </c>
      <c r="I69" s="66">
        <v>0</v>
      </c>
      <c r="J69" s="66">
        <f t="shared" si="0"/>
        <v>5012</v>
      </c>
      <c r="K69" s="66">
        <f t="shared" si="3"/>
        <v>5012</v>
      </c>
      <c r="L69" s="66">
        <v>0</v>
      </c>
      <c r="M69" s="29" t="s">
        <v>81</v>
      </c>
      <c r="P69" s="19">
        <f t="shared" si="1"/>
        <v>0</v>
      </c>
    </row>
    <row r="70" spans="1:16" ht="33.75" customHeight="1">
      <c r="A70" s="65" t="s">
        <v>236</v>
      </c>
      <c r="B70" s="68" t="s">
        <v>30</v>
      </c>
      <c r="C70" s="16" t="s">
        <v>21</v>
      </c>
      <c r="D70" s="16" t="s">
        <v>28</v>
      </c>
      <c r="E70" s="33" t="s">
        <v>14</v>
      </c>
      <c r="F70" s="66">
        <v>7000</v>
      </c>
      <c r="G70" s="66">
        <v>0</v>
      </c>
      <c r="H70" s="66">
        <v>7000</v>
      </c>
      <c r="I70" s="66">
        <v>0</v>
      </c>
      <c r="J70" s="66">
        <f t="shared" si="0"/>
        <v>7000</v>
      </c>
      <c r="K70" s="66">
        <f t="shared" si="3"/>
        <v>7000</v>
      </c>
      <c r="L70" s="66">
        <v>0</v>
      </c>
      <c r="M70" s="29" t="s">
        <v>81</v>
      </c>
      <c r="P70" s="19">
        <f t="shared" si="1"/>
        <v>0</v>
      </c>
    </row>
    <row r="71" spans="1:16" ht="33.75" customHeight="1">
      <c r="A71" s="65" t="s">
        <v>237</v>
      </c>
      <c r="B71" s="68" t="s">
        <v>33</v>
      </c>
      <c r="C71" s="16" t="s">
        <v>21</v>
      </c>
      <c r="D71" s="16" t="s">
        <v>28</v>
      </c>
      <c r="E71" s="33" t="s">
        <v>46</v>
      </c>
      <c r="F71" s="66">
        <v>44697</v>
      </c>
      <c r="G71" s="66">
        <v>24234</v>
      </c>
      <c r="H71" s="66">
        <v>20000</v>
      </c>
      <c r="I71" s="66">
        <v>0</v>
      </c>
      <c r="J71" s="66">
        <f t="shared" si="0"/>
        <v>20000</v>
      </c>
      <c r="K71" s="66">
        <f t="shared" si="3"/>
        <v>20000</v>
      </c>
      <c r="L71" s="66">
        <v>0</v>
      </c>
      <c r="M71" s="29" t="s">
        <v>81</v>
      </c>
      <c r="N71" s="42" t="s">
        <v>109</v>
      </c>
      <c r="P71" s="19">
        <f aca="true" t="shared" si="4" ref="P71:P105">K71+L71-J71</f>
        <v>0</v>
      </c>
    </row>
    <row r="72" spans="1:16" s="12" customFormat="1" ht="49.5" customHeight="1">
      <c r="A72" s="65" t="s">
        <v>238</v>
      </c>
      <c r="B72" s="78" t="s">
        <v>86</v>
      </c>
      <c r="C72" s="75">
        <v>900</v>
      </c>
      <c r="D72" s="75">
        <v>90095</v>
      </c>
      <c r="E72" s="79" t="s">
        <v>42</v>
      </c>
      <c r="F72" s="77">
        <v>118590</v>
      </c>
      <c r="G72" s="77">
        <v>62589.99</v>
      </c>
      <c r="H72" s="77">
        <v>49000</v>
      </c>
      <c r="I72" s="77">
        <v>0</v>
      </c>
      <c r="J72" s="66">
        <f t="shared" si="0"/>
        <v>49000</v>
      </c>
      <c r="K72" s="66">
        <f t="shared" si="3"/>
        <v>49000</v>
      </c>
      <c r="L72" s="66">
        <v>0</v>
      </c>
      <c r="M72" s="73"/>
      <c r="N72" s="100" t="s">
        <v>109</v>
      </c>
      <c r="P72" s="19">
        <f t="shared" si="4"/>
        <v>0</v>
      </c>
    </row>
    <row r="73" spans="1:16" s="12" customFormat="1" ht="67.5" customHeight="1">
      <c r="A73" s="65" t="s">
        <v>239</v>
      </c>
      <c r="B73" s="68" t="s">
        <v>116</v>
      </c>
      <c r="C73" s="75">
        <v>900</v>
      </c>
      <c r="D73" s="75">
        <v>90095</v>
      </c>
      <c r="E73" s="79" t="s">
        <v>42</v>
      </c>
      <c r="F73" s="77">
        <v>3100</v>
      </c>
      <c r="G73" s="77">
        <v>0</v>
      </c>
      <c r="H73" s="77">
        <v>3100</v>
      </c>
      <c r="I73" s="77">
        <v>0</v>
      </c>
      <c r="J73" s="66">
        <f t="shared" si="0"/>
        <v>3100</v>
      </c>
      <c r="K73" s="66">
        <f t="shared" si="3"/>
        <v>3100</v>
      </c>
      <c r="L73" s="66">
        <v>0</v>
      </c>
      <c r="M73" s="29" t="s">
        <v>81</v>
      </c>
      <c r="N73" s="40"/>
      <c r="P73" s="19">
        <f t="shared" si="4"/>
        <v>0</v>
      </c>
    </row>
    <row r="74" spans="1:16" s="12" customFormat="1" ht="33.75" customHeight="1">
      <c r="A74" s="65" t="s">
        <v>240</v>
      </c>
      <c r="B74" s="68" t="s">
        <v>125</v>
      </c>
      <c r="C74" s="75">
        <v>900</v>
      </c>
      <c r="D74" s="75">
        <v>90095</v>
      </c>
      <c r="E74" s="79" t="s">
        <v>42</v>
      </c>
      <c r="F74" s="77">
        <v>48000</v>
      </c>
      <c r="G74" s="77">
        <v>0</v>
      </c>
      <c r="H74" s="77">
        <v>3900</v>
      </c>
      <c r="I74" s="77">
        <v>0</v>
      </c>
      <c r="J74" s="66">
        <f t="shared" si="0"/>
        <v>3900</v>
      </c>
      <c r="K74" s="66">
        <f t="shared" si="3"/>
        <v>3900</v>
      </c>
      <c r="L74" s="66">
        <v>0</v>
      </c>
      <c r="M74" s="29"/>
      <c r="N74" s="40"/>
      <c r="P74" s="19">
        <f t="shared" si="4"/>
        <v>0</v>
      </c>
    </row>
    <row r="75" spans="1:16" s="12" customFormat="1" ht="67.5" customHeight="1">
      <c r="A75" s="65" t="s">
        <v>241</v>
      </c>
      <c r="B75" s="68" t="s">
        <v>130</v>
      </c>
      <c r="C75" s="75">
        <v>900</v>
      </c>
      <c r="D75" s="75">
        <v>90095</v>
      </c>
      <c r="E75" s="76" t="s">
        <v>93</v>
      </c>
      <c r="F75" s="77">
        <v>61539</v>
      </c>
      <c r="G75" s="77">
        <v>0</v>
      </c>
      <c r="H75" s="77">
        <v>56468</v>
      </c>
      <c r="I75" s="77">
        <v>0</v>
      </c>
      <c r="J75" s="66">
        <f t="shared" si="0"/>
        <v>56468</v>
      </c>
      <c r="K75" s="66">
        <f t="shared" si="3"/>
        <v>56468</v>
      </c>
      <c r="L75" s="66">
        <v>0</v>
      </c>
      <c r="M75" s="29"/>
      <c r="N75" s="40"/>
      <c r="P75" s="19">
        <f t="shared" si="4"/>
        <v>0</v>
      </c>
    </row>
    <row r="76" spans="1:16" s="12" customFormat="1" ht="49.5" customHeight="1">
      <c r="A76" s="65" t="s">
        <v>242</v>
      </c>
      <c r="B76" s="68" t="s">
        <v>157</v>
      </c>
      <c r="C76" s="75">
        <v>900</v>
      </c>
      <c r="D76" s="75">
        <v>90095</v>
      </c>
      <c r="E76" s="76" t="s">
        <v>68</v>
      </c>
      <c r="F76" s="77">
        <v>20500</v>
      </c>
      <c r="G76" s="77">
        <v>0</v>
      </c>
      <c r="H76" s="77">
        <v>20500</v>
      </c>
      <c r="I76" s="77">
        <v>-820</v>
      </c>
      <c r="J76" s="66">
        <f t="shared" si="0"/>
        <v>19680</v>
      </c>
      <c r="K76" s="66">
        <f t="shared" si="3"/>
        <v>19680</v>
      </c>
      <c r="L76" s="66">
        <v>0</v>
      </c>
      <c r="M76" s="29"/>
      <c r="N76" s="40"/>
      <c r="P76" s="19">
        <f t="shared" si="4"/>
        <v>0</v>
      </c>
    </row>
    <row r="77" spans="1:16" s="12" customFormat="1" ht="49.5" customHeight="1">
      <c r="A77" s="65" t="s">
        <v>243</v>
      </c>
      <c r="B77" s="68" t="s">
        <v>162</v>
      </c>
      <c r="C77" s="75">
        <v>900</v>
      </c>
      <c r="D77" s="75">
        <v>90095</v>
      </c>
      <c r="E77" s="76" t="s">
        <v>42</v>
      </c>
      <c r="F77" s="77">
        <v>3500</v>
      </c>
      <c r="G77" s="77">
        <v>0</v>
      </c>
      <c r="H77" s="77">
        <v>3500</v>
      </c>
      <c r="I77" s="77">
        <v>0</v>
      </c>
      <c r="J77" s="66">
        <f t="shared" si="0"/>
        <v>3500</v>
      </c>
      <c r="K77" s="66">
        <f t="shared" si="3"/>
        <v>3500</v>
      </c>
      <c r="L77" s="66">
        <v>0</v>
      </c>
      <c r="M77" s="29"/>
      <c r="N77" s="40"/>
      <c r="P77" s="19">
        <f t="shared" si="4"/>
        <v>0</v>
      </c>
    </row>
    <row r="78" spans="1:16" s="12" customFormat="1" ht="33.75" customHeight="1">
      <c r="A78" s="65" t="s">
        <v>244</v>
      </c>
      <c r="B78" s="68" t="s">
        <v>163</v>
      </c>
      <c r="C78" s="75">
        <v>900</v>
      </c>
      <c r="D78" s="75">
        <v>90095</v>
      </c>
      <c r="E78" s="76" t="s">
        <v>42</v>
      </c>
      <c r="F78" s="77">
        <v>3400</v>
      </c>
      <c r="G78" s="77">
        <v>0</v>
      </c>
      <c r="H78" s="77">
        <v>3400</v>
      </c>
      <c r="I78" s="77">
        <v>-3400</v>
      </c>
      <c r="J78" s="66">
        <f t="shared" si="0"/>
        <v>0</v>
      </c>
      <c r="K78" s="66">
        <f t="shared" si="3"/>
        <v>0</v>
      </c>
      <c r="L78" s="66">
        <v>0</v>
      </c>
      <c r="M78" s="29"/>
      <c r="N78" s="40"/>
      <c r="P78" s="19">
        <f t="shared" si="4"/>
        <v>0</v>
      </c>
    </row>
    <row r="79" spans="1:16" s="12" customFormat="1" ht="45.75" customHeight="1">
      <c r="A79" s="65" t="s">
        <v>245</v>
      </c>
      <c r="B79" s="68" t="s">
        <v>170</v>
      </c>
      <c r="C79" s="75">
        <v>900</v>
      </c>
      <c r="D79" s="75">
        <v>90095</v>
      </c>
      <c r="E79" s="76" t="s">
        <v>68</v>
      </c>
      <c r="F79" s="77">
        <v>22800</v>
      </c>
      <c r="G79" s="77">
        <v>0</v>
      </c>
      <c r="H79" s="77">
        <v>22800</v>
      </c>
      <c r="I79" s="77">
        <v>-906</v>
      </c>
      <c r="J79" s="66">
        <f t="shared" si="0"/>
        <v>21894</v>
      </c>
      <c r="K79" s="66">
        <f t="shared" si="3"/>
        <v>21894</v>
      </c>
      <c r="L79" s="66">
        <v>0</v>
      </c>
      <c r="M79" s="29"/>
      <c r="N79" s="40"/>
      <c r="P79" s="19">
        <f t="shared" si="4"/>
        <v>0</v>
      </c>
    </row>
    <row r="80" spans="1:16" s="12" customFormat="1" ht="49.5" customHeight="1">
      <c r="A80" s="65" t="s">
        <v>246</v>
      </c>
      <c r="B80" s="68" t="s">
        <v>52</v>
      </c>
      <c r="C80" s="16" t="s">
        <v>26</v>
      </c>
      <c r="D80" s="16" t="s">
        <v>27</v>
      </c>
      <c r="E80" s="33" t="s">
        <v>42</v>
      </c>
      <c r="F80" s="66">
        <v>4672</v>
      </c>
      <c r="G80" s="66">
        <v>0</v>
      </c>
      <c r="H80" s="66">
        <v>4672</v>
      </c>
      <c r="I80" s="66">
        <v>4000</v>
      </c>
      <c r="J80" s="66">
        <f t="shared" si="0"/>
        <v>8672</v>
      </c>
      <c r="K80" s="66">
        <f t="shared" si="3"/>
        <v>8672</v>
      </c>
      <c r="L80" s="66">
        <v>0</v>
      </c>
      <c r="M80" s="29" t="s">
        <v>81</v>
      </c>
      <c r="N80" s="40"/>
      <c r="P80" s="19">
        <f t="shared" si="4"/>
        <v>0</v>
      </c>
    </row>
    <row r="81" spans="1:16" ht="33.75" customHeight="1">
      <c r="A81" s="65" t="s">
        <v>247</v>
      </c>
      <c r="B81" s="68" t="s">
        <v>72</v>
      </c>
      <c r="C81" s="16" t="s">
        <v>26</v>
      </c>
      <c r="D81" s="16" t="s">
        <v>27</v>
      </c>
      <c r="E81" s="33" t="s">
        <v>47</v>
      </c>
      <c r="F81" s="66">
        <v>4000</v>
      </c>
      <c r="G81" s="66">
        <v>0</v>
      </c>
      <c r="H81" s="66">
        <v>4000</v>
      </c>
      <c r="I81" s="66">
        <v>-4000</v>
      </c>
      <c r="J81" s="66">
        <f t="shared" si="0"/>
        <v>0</v>
      </c>
      <c r="K81" s="66">
        <f t="shared" si="3"/>
        <v>0</v>
      </c>
      <c r="L81" s="66">
        <v>0</v>
      </c>
      <c r="M81" s="29" t="s">
        <v>81</v>
      </c>
      <c r="P81" s="19">
        <f t="shared" si="4"/>
        <v>0</v>
      </c>
    </row>
    <row r="82" spans="1:16" ht="49.5" customHeight="1">
      <c r="A82" s="65" t="s">
        <v>248</v>
      </c>
      <c r="B82" s="68" t="s">
        <v>31</v>
      </c>
      <c r="C82" s="16" t="s">
        <v>26</v>
      </c>
      <c r="D82" s="16" t="s">
        <v>27</v>
      </c>
      <c r="E82" s="33" t="s">
        <v>14</v>
      </c>
      <c r="F82" s="66">
        <v>4800</v>
      </c>
      <c r="G82" s="66">
        <v>0</v>
      </c>
      <c r="H82" s="66">
        <v>4800</v>
      </c>
      <c r="I82" s="66">
        <v>0</v>
      </c>
      <c r="J82" s="66">
        <f t="shared" si="0"/>
        <v>4800</v>
      </c>
      <c r="K82" s="66">
        <f t="shared" si="3"/>
        <v>4800</v>
      </c>
      <c r="L82" s="66">
        <v>0</v>
      </c>
      <c r="M82" s="29" t="s">
        <v>81</v>
      </c>
      <c r="N82" s="43"/>
      <c r="P82" s="19">
        <f t="shared" si="4"/>
        <v>0</v>
      </c>
    </row>
    <row r="83" spans="1:16" ht="63.75" customHeight="1">
      <c r="A83" s="65" t="s">
        <v>249</v>
      </c>
      <c r="B83" s="68" t="s">
        <v>35</v>
      </c>
      <c r="C83" s="16" t="s">
        <v>26</v>
      </c>
      <c r="D83" s="16" t="s">
        <v>27</v>
      </c>
      <c r="E83" s="33" t="s">
        <v>42</v>
      </c>
      <c r="F83" s="66">
        <v>11000</v>
      </c>
      <c r="G83" s="66">
        <v>0</v>
      </c>
      <c r="H83" s="66">
        <v>11000</v>
      </c>
      <c r="I83" s="66">
        <v>15</v>
      </c>
      <c r="J83" s="66">
        <f t="shared" si="0"/>
        <v>11015</v>
      </c>
      <c r="K83" s="66">
        <f t="shared" si="3"/>
        <v>11015</v>
      </c>
      <c r="L83" s="66">
        <v>0</v>
      </c>
      <c r="M83" s="29" t="s">
        <v>274</v>
      </c>
      <c r="P83" s="19">
        <f t="shared" si="4"/>
        <v>0</v>
      </c>
    </row>
    <row r="84" spans="1:16" ht="67.5" customHeight="1">
      <c r="A84" s="65" t="s">
        <v>250</v>
      </c>
      <c r="B84" s="68" t="s">
        <v>73</v>
      </c>
      <c r="C84" s="16" t="s">
        <v>26</v>
      </c>
      <c r="D84" s="16" t="s">
        <v>27</v>
      </c>
      <c r="E84" s="33" t="s">
        <v>42</v>
      </c>
      <c r="F84" s="66">
        <v>14000</v>
      </c>
      <c r="G84" s="66">
        <v>0</v>
      </c>
      <c r="H84" s="66">
        <v>13812</v>
      </c>
      <c r="I84" s="66">
        <v>0</v>
      </c>
      <c r="J84" s="66">
        <f t="shared" si="0"/>
        <v>13812</v>
      </c>
      <c r="K84" s="66">
        <f t="shared" si="3"/>
        <v>13812</v>
      </c>
      <c r="L84" s="66">
        <v>0</v>
      </c>
      <c r="M84" s="29" t="s">
        <v>81</v>
      </c>
      <c r="P84" s="19">
        <f t="shared" si="4"/>
        <v>0</v>
      </c>
    </row>
    <row r="85" spans="1:16" ht="33.75" customHeight="1">
      <c r="A85" s="65" t="s">
        <v>251</v>
      </c>
      <c r="B85" s="68" t="s">
        <v>65</v>
      </c>
      <c r="C85" s="16" t="s">
        <v>26</v>
      </c>
      <c r="D85" s="16" t="s">
        <v>27</v>
      </c>
      <c r="E85" s="33" t="s">
        <v>42</v>
      </c>
      <c r="F85" s="66">
        <v>1159</v>
      </c>
      <c r="G85" s="66">
        <v>0</v>
      </c>
      <c r="H85" s="66">
        <v>1159</v>
      </c>
      <c r="I85" s="66">
        <v>0</v>
      </c>
      <c r="J85" s="66">
        <f t="shared" si="0"/>
        <v>1159</v>
      </c>
      <c r="K85" s="66">
        <f t="shared" si="3"/>
        <v>1159</v>
      </c>
      <c r="L85" s="66">
        <v>0</v>
      </c>
      <c r="M85" s="29" t="s">
        <v>81</v>
      </c>
      <c r="P85" s="19">
        <f t="shared" si="4"/>
        <v>0</v>
      </c>
    </row>
    <row r="86" spans="1:16" ht="49.5" customHeight="1">
      <c r="A86" s="65" t="s">
        <v>252</v>
      </c>
      <c r="B86" s="68" t="s">
        <v>66</v>
      </c>
      <c r="C86" s="16" t="s">
        <v>26</v>
      </c>
      <c r="D86" s="16" t="s">
        <v>27</v>
      </c>
      <c r="E86" s="33" t="s">
        <v>42</v>
      </c>
      <c r="F86" s="66">
        <v>29000</v>
      </c>
      <c r="G86" s="66">
        <v>0</v>
      </c>
      <c r="H86" s="66">
        <v>29000</v>
      </c>
      <c r="I86" s="66">
        <v>0</v>
      </c>
      <c r="J86" s="66">
        <f t="shared" si="0"/>
        <v>29000</v>
      </c>
      <c r="K86" s="66">
        <f t="shared" si="3"/>
        <v>29000</v>
      </c>
      <c r="L86" s="66">
        <v>0</v>
      </c>
      <c r="M86" s="29" t="s">
        <v>81</v>
      </c>
      <c r="P86" s="19">
        <f t="shared" si="4"/>
        <v>0</v>
      </c>
    </row>
    <row r="87" spans="1:16" ht="33.75" customHeight="1">
      <c r="A87" s="65" t="s">
        <v>253</v>
      </c>
      <c r="B87" s="68" t="s">
        <v>131</v>
      </c>
      <c r="C87" s="16" t="s">
        <v>26</v>
      </c>
      <c r="D87" s="16" t="s">
        <v>27</v>
      </c>
      <c r="E87" s="33" t="s">
        <v>42</v>
      </c>
      <c r="F87" s="66">
        <v>14975</v>
      </c>
      <c r="G87" s="66">
        <v>0</v>
      </c>
      <c r="H87" s="66">
        <v>14975</v>
      </c>
      <c r="I87" s="66">
        <v>0</v>
      </c>
      <c r="J87" s="66">
        <f t="shared" si="0"/>
        <v>14975</v>
      </c>
      <c r="K87" s="66">
        <f t="shared" si="3"/>
        <v>14975</v>
      </c>
      <c r="L87" s="66">
        <v>0</v>
      </c>
      <c r="M87" s="29"/>
      <c r="N87" s="54" t="s">
        <v>110</v>
      </c>
      <c r="P87" s="19">
        <f t="shared" si="4"/>
        <v>0</v>
      </c>
    </row>
    <row r="88" spans="1:16" ht="33.75" customHeight="1">
      <c r="A88" s="65" t="s">
        <v>254</v>
      </c>
      <c r="B88" s="68" t="s">
        <v>101</v>
      </c>
      <c r="C88" s="16" t="s">
        <v>26</v>
      </c>
      <c r="D88" s="16" t="s">
        <v>27</v>
      </c>
      <c r="E88" s="33" t="s">
        <v>42</v>
      </c>
      <c r="F88" s="66">
        <v>59420</v>
      </c>
      <c r="G88" s="66">
        <v>0</v>
      </c>
      <c r="H88" s="66">
        <v>59420</v>
      </c>
      <c r="I88" s="66">
        <v>0</v>
      </c>
      <c r="J88" s="66">
        <f t="shared" si="0"/>
        <v>59420</v>
      </c>
      <c r="K88" s="66">
        <f t="shared" si="3"/>
        <v>59420</v>
      </c>
      <c r="L88" s="66">
        <v>0</v>
      </c>
      <c r="M88" s="18"/>
      <c r="N88" s="101" t="s">
        <v>110</v>
      </c>
      <c r="P88" s="19">
        <f t="shared" si="4"/>
        <v>0</v>
      </c>
    </row>
    <row r="89" spans="1:16" ht="19.5" customHeight="1">
      <c r="A89" s="65" t="s">
        <v>255</v>
      </c>
      <c r="B89" s="68" t="s">
        <v>158</v>
      </c>
      <c r="C89" s="16" t="s">
        <v>26</v>
      </c>
      <c r="D89" s="16" t="s">
        <v>27</v>
      </c>
      <c r="E89" s="33" t="s">
        <v>68</v>
      </c>
      <c r="F89" s="66">
        <v>45000</v>
      </c>
      <c r="G89" s="66">
        <v>0</v>
      </c>
      <c r="H89" s="66">
        <v>45000</v>
      </c>
      <c r="I89" s="66">
        <v>0</v>
      </c>
      <c r="J89" s="66">
        <f t="shared" si="0"/>
        <v>45000</v>
      </c>
      <c r="K89" s="66">
        <f t="shared" si="3"/>
        <v>45000</v>
      </c>
      <c r="L89" s="66">
        <v>0</v>
      </c>
      <c r="M89" s="18"/>
      <c r="N89" s="46"/>
      <c r="P89" s="19">
        <f t="shared" si="4"/>
        <v>0</v>
      </c>
    </row>
    <row r="90" spans="1:16" ht="49.5" customHeight="1">
      <c r="A90" s="65" t="s">
        <v>256</v>
      </c>
      <c r="B90" s="68" t="s">
        <v>102</v>
      </c>
      <c r="C90" s="16" t="s">
        <v>26</v>
      </c>
      <c r="D90" s="16" t="s">
        <v>60</v>
      </c>
      <c r="E90" s="33" t="s">
        <v>42</v>
      </c>
      <c r="F90" s="66">
        <v>2950</v>
      </c>
      <c r="G90" s="66">
        <v>0</v>
      </c>
      <c r="H90" s="66">
        <v>2950</v>
      </c>
      <c r="I90" s="66">
        <v>-547</v>
      </c>
      <c r="J90" s="66">
        <f t="shared" si="0"/>
        <v>2403</v>
      </c>
      <c r="K90" s="66">
        <f t="shared" si="3"/>
        <v>2403</v>
      </c>
      <c r="L90" s="66">
        <v>0</v>
      </c>
      <c r="M90" s="18"/>
      <c r="N90" s="101" t="s">
        <v>110</v>
      </c>
      <c r="P90" s="19">
        <f t="shared" si="4"/>
        <v>0</v>
      </c>
    </row>
    <row r="91" spans="1:16" ht="33.75" customHeight="1">
      <c r="A91" s="65" t="s">
        <v>257</v>
      </c>
      <c r="B91" s="68" t="s">
        <v>123</v>
      </c>
      <c r="C91" s="16" t="s">
        <v>26</v>
      </c>
      <c r="D91" s="16" t="s">
        <v>60</v>
      </c>
      <c r="E91" s="33" t="s">
        <v>42</v>
      </c>
      <c r="F91" s="66">
        <v>9050</v>
      </c>
      <c r="G91" s="66">
        <v>0</v>
      </c>
      <c r="H91" s="66">
        <v>9050</v>
      </c>
      <c r="I91" s="66">
        <v>-1698</v>
      </c>
      <c r="J91" s="66">
        <f t="shared" si="0"/>
        <v>7352</v>
      </c>
      <c r="K91" s="66">
        <f t="shared" si="3"/>
        <v>7352</v>
      </c>
      <c r="L91" s="66">
        <v>0</v>
      </c>
      <c r="M91" s="18"/>
      <c r="N91" s="101" t="s">
        <v>110</v>
      </c>
      <c r="P91" s="19">
        <f t="shared" si="4"/>
        <v>0</v>
      </c>
    </row>
    <row r="92" spans="1:16" s="12" customFormat="1" ht="33.75" customHeight="1">
      <c r="A92" s="65" t="s">
        <v>258</v>
      </c>
      <c r="B92" s="78" t="s">
        <v>55</v>
      </c>
      <c r="C92" s="75">
        <v>921</v>
      </c>
      <c r="D92" s="75">
        <v>92120</v>
      </c>
      <c r="E92" s="79" t="s">
        <v>42</v>
      </c>
      <c r="F92" s="77">
        <v>3540818</v>
      </c>
      <c r="G92" s="77">
        <v>1666742</v>
      </c>
      <c r="H92" s="77">
        <v>22211</v>
      </c>
      <c r="I92" s="77">
        <v>0</v>
      </c>
      <c r="J92" s="66">
        <f t="shared" si="0"/>
        <v>22211</v>
      </c>
      <c r="K92" s="66">
        <f t="shared" si="3"/>
        <v>22211</v>
      </c>
      <c r="L92" s="66">
        <v>0</v>
      </c>
      <c r="M92" s="18"/>
      <c r="N92" s="100" t="s">
        <v>109</v>
      </c>
      <c r="P92" s="19">
        <f t="shared" si="4"/>
        <v>0</v>
      </c>
    </row>
    <row r="93" spans="1:16" ht="49.5" customHeight="1">
      <c r="A93" s="65" t="s">
        <v>259</v>
      </c>
      <c r="B93" s="78" t="s">
        <v>67</v>
      </c>
      <c r="C93" s="75">
        <v>921</v>
      </c>
      <c r="D93" s="75">
        <v>92120</v>
      </c>
      <c r="E93" s="79" t="s">
        <v>42</v>
      </c>
      <c r="F93" s="77">
        <v>120000</v>
      </c>
      <c r="G93" s="77">
        <v>0</v>
      </c>
      <c r="H93" s="77">
        <v>4406</v>
      </c>
      <c r="I93" s="77">
        <v>-1406</v>
      </c>
      <c r="J93" s="66">
        <f t="shared" si="0"/>
        <v>3000</v>
      </c>
      <c r="K93" s="66">
        <f t="shared" si="3"/>
        <v>3000</v>
      </c>
      <c r="L93" s="66">
        <v>0</v>
      </c>
      <c r="M93" s="18" t="s">
        <v>54</v>
      </c>
      <c r="P93" s="19">
        <f t="shared" si="4"/>
        <v>0</v>
      </c>
    </row>
    <row r="94" spans="1:16" ht="84.75" customHeight="1">
      <c r="A94" s="65" t="s">
        <v>260</v>
      </c>
      <c r="B94" s="78" t="s">
        <v>136</v>
      </c>
      <c r="C94" s="75">
        <v>921</v>
      </c>
      <c r="D94" s="75">
        <v>92120</v>
      </c>
      <c r="E94" s="79" t="s">
        <v>42</v>
      </c>
      <c r="F94" s="77">
        <v>228413.98</v>
      </c>
      <c r="G94" s="77">
        <v>0</v>
      </c>
      <c r="H94" s="77">
        <v>228414</v>
      </c>
      <c r="I94" s="77">
        <v>0</v>
      </c>
      <c r="J94" s="66">
        <v>228414</v>
      </c>
      <c r="K94" s="66">
        <v>28414</v>
      </c>
      <c r="L94" s="66">
        <v>200000</v>
      </c>
      <c r="M94" s="18" t="s">
        <v>137</v>
      </c>
      <c r="P94" s="19">
        <f t="shared" si="4"/>
        <v>0</v>
      </c>
    </row>
    <row r="95" spans="1:16" s="13" customFormat="1" ht="49.5" customHeight="1">
      <c r="A95" s="65" t="s">
        <v>261</v>
      </c>
      <c r="B95" s="67" t="s">
        <v>117</v>
      </c>
      <c r="C95" s="17">
        <v>921</v>
      </c>
      <c r="D95" s="17">
        <v>92120</v>
      </c>
      <c r="E95" s="33" t="s">
        <v>45</v>
      </c>
      <c r="F95" s="66">
        <v>20000</v>
      </c>
      <c r="G95" s="66">
        <v>0</v>
      </c>
      <c r="H95" s="66">
        <v>14300</v>
      </c>
      <c r="I95" s="66">
        <v>0</v>
      </c>
      <c r="J95" s="66">
        <f t="shared" si="0"/>
        <v>14300</v>
      </c>
      <c r="K95" s="66">
        <f t="shared" si="3"/>
        <v>14300</v>
      </c>
      <c r="L95" s="66">
        <v>0</v>
      </c>
      <c r="M95" s="18"/>
      <c r="N95" s="41"/>
      <c r="P95" s="19">
        <f t="shared" si="4"/>
        <v>0</v>
      </c>
    </row>
    <row r="96" spans="1:16" s="13" customFormat="1" ht="90" customHeight="1">
      <c r="A96" s="65" t="s">
        <v>262</v>
      </c>
      <c r="B96" s="67" t="s">
        <v>120</v>
      </c>
      <c r="C96" s="17">
        <v>921</v>
      </c>
      <c r="D96" s="17">
        <v>92120</v>
      </c>
      <c r="E96" s="33" t="s">
        <v>68</v>
      </c>
      <c r="F96" s="66">
        <v>52275</v>
      </c>
      <c r="G96" s="66">
        <v>0</v>
      </c>
      <c r="H96" s="66">
        <v>52275</v>
      </c>
      <c r="I96" s="66">
        <v>0</v>
      </c>
      <c r="J96" s="66">
        <f t="shared" si="0"/>
        <v>52275</v>
      </c>
      <c r="K96" s="66">
        <f t="shared" si="3"/>
        <v>52275</v>
      </c>
      <c r="L96" s="66">
        <v>0</v>
      </c>
      <c r="M96" s="18"/>
      <c r="N96" s="41"/>
      <c r="P96" s="19">
        <f t="shared" si="4"/>
        <v>0</v>
      </c>
    </row>
    <row r="97" spans="1:16" ht="49.5" customHeight="1">
      <c r="A97" s="65" t="s">
        <v>263</v>
      </c>
      <c r="B97" s="68" t="s">
        <v>23</v>
      </c>
      <c r="C97" s="16" t="s">
        <v>24</v>
      </c>
      <c r="D97" s="16" t="s">
        <v>25</v>
      </c>
      <c r="E97" s="33" t="s">
        <v>42</v>
      </c>
      <c r="F97" s="66">
        <v>21400</v>
      </c>
      <c r="G97" s="66">
        <v>0</v>
      </c>
      <c r="H97" s="66">
        <v>21400</v>
      </c>
      <c r="I97" s="66">
        <v>-2440</v>
      </c>
      <c r="J97" s="66">
        <f t="shared" si="0"/>
        <v>18960</v>
      </c>
      <c r="K97" s="66">
        <f t="shared" si="3"/>
        <v>18960</v>
      </c>
      <c r="L97" s="66">
        <v>0</v>
      </c>
      <c r="M97" s="29" t="s">
        <v>81</v>
      </c>
      <c r="P97" s="19">
        <f t="shared" si="4"/>
        <v>0</v>
      </c>
    </row>
    <row r="98" spans="1:16" ht="49.5" customHeight="1">
      <c r="A98" s="65" t="s">
        <v>264</v>
      </c>
      <c r="B98" s="68" t="s">
        <v>48</v>
      </c>
      <c r="C98" s="16" t="s">
        <v>24</v>
      </c>
      <c r="D98" s="16" t="s">
        <v>25</v>
      </c>
      <c r="E98" s="33" t="s">
        <v>42</v>
      </c>
      <c r="F98" s="66">
        <v>4150</v>
      </c>
      <c r="G98" s="66">
        <v>0</v>
      </c>
      <c r="H98" s="66">
        <v>4150</v>
      </c>
      <c r="I98" s="66">
        <v>0</v>
      </c>
      <c r="J98" s="66">
        <f t="shared" si="0"/>
        <v>4150</v>
      </c>
      <c r="K98" s="66">
        <f t="shared" si="3"/>
        <v>4150</v>
      </c>
      <c r="L98" s="66">
        <v>0</v>
      </c>
      <c r="M98" s="29" t="s">
        <v>81</v>
      </c>
      <c r="P98" s="19">
        <f t="shared" si="4"/>
        <v>0</v>
      </c>
    </row>
    <row r="99" spans="1:16" ht="49.5" customHeight="1">
      <c r="A99" s="65" t="s">
        <v>265</v>
      </c>
      <c r="B99" s="80" t="s">
        <v>80</v>
      </c>
      <c r="C99" s="16" t="s">
        <v>24</v>
      </c>
      <c r="D99" s="16" t="s">
        <v>25</v>
      </c>
      <c r="E99" s="33" t="s">
        <v>42</v>
      </c>
      <c r="F99" s="66">
        <v>61847</v>
      </c>
      <c r="G99" s="66">
        <v>0</v>
      </c>
      <c r="H99" s="66">
        <v>58430</v>
      </c>
      <c r="I99" s="66">
        <v>-53176</v>
      </c>
      <c r="J99" s="66">
        <f t="shared" si="0"/>
        <v>5254</v>
      </c>
      <c r="K99" s="66">
        <f t="shared" si="3"/>
        <v>5254</v>
      </c>
      <c r="L99" s="66">
        <v>0</v>
      </c>
      <c r="M99" s="18"/>
      <c r="P99" s="19">
        <f t="shared" si="4"/>
        <v>0</v>
      </c>
    </row>
    <row r="100" spans="1:16" ht="49.5" customHeight="1">
      <c r="A100" s="65" t="s">
        <v>266</v>
      </c>
      <c r="B100" s="80" t="s">
        <v>78</v>
      </c>
      <c r="C100" s="81">
        <v>926</v>
      </c>
      <c r="D100" s="17">
        <v>92601</v>
      </c>
      <c r="E100" s="33" t="s">
        <v>42</v>
      </c>
      <c r="F100" s="82">
        <v>229083</v>
      </c>
      <c r="G100" s="66">
        <v>15690</v>
      </c>
      <c r="H100" s="66">
        <v>219183</v>
      </c>
      <c r="I100" s="66">
        <v>0</v>
      </c>
      <c r="J100" s="66">
        <f t="shared" si="0"/>
        <v>219183</v>
      </c>
      <c r="K100" s="66">
        <f t="shared" si="3"/>
        <v>219183</v>
      </c>
      <c r="L100" s="83">
        <v>0</v>
      </c>
      <c r="M100" s="18" t="s">
        <v>79</v>
      </c>
      <c r="N100" s="42" t="s">
        <v>109</v>
      </c>
      <c r="P100" s="19">
        <f t="shared" si="4"/>
        <v>0</v>
      </c>
    </row>
    <row r="101" spans="1:16" ht="67.5" customHeight="1">
      <c r="A101" s="65" t="s">
        <v>267</v>
      </c>
      <c r="B101" s="80" t="s">
        <v>103</v>
      </c>
      <c r="C101" s="81">
        <v>926</v>
      </c>
      <c r="D101" s="17">
        <v>92601</v>
      </c>
      <c r="E101" s="33" t="s">
        <v>42</v>
      </c>
      <c r="F101" s="84">
        <v>49000</v>
      </c>
      <c r="G101" s="66">
        <v>0</v>
      </c>
      <c r="H101" s="66">
        <v>49000</v>
      </c>
      <c r="I101" s="66">
        <v>0</v>
      </c>
      <c r="J101" s="66">
        <f t="shared" si="0"/>
        <v>49000</v>
      </c>
      <c r="K101" s="66">
        <f t="shared" si="3"/>
        <v>49000</v>
      </c>
      <c r="L101" s="83">
        <v>0</v>
      </c>
      <c r="M101" s="18"/>
      <c r="P101" s="19">
        <f t="shared" si="4"/>
        <v>0</v>
      </c>
    </row>
    <row r="102" spans="1:16" ht="33.75" customHeight="1">
      <c r="A102" s="65" t="s">
        <v>268</v>
      </c>
      <c r="B102" s="80" t="s">
        <v>121</v>
      </c>
      <c r="C102" s="81">
        <v>926</v>
      </c>
      <c r="D102" s="17">
        <v>92601</v>
      </c>
      <c r="E102" s="33" t="s">
        <v>122</v>
      </c>
      <c r="F102" s="84">
        <v>80000</v>
      </c>
      <c r="G102" s="66">
        <v>0</v>
      </c>
      <c r="H102" s="66">
        <v>12294</v>
      </c>
      <c r="I102" s="66">
        <v>0</v>
      </c>
      <c r="J102" s="66">
        <f t="shared" si="0"/>
        <v>12294</v>
      </c>
      <c r="K102" s="66">
        <f t="shared" si="3"/>
        <v>12294</v>
      </c>
      <c r="L102" s="83">
        <v>0</v>
      </c>
      <c r="M102" s="18"/>
      <c r="P102" s="19">
        <f t="shared" si="4"/>
        <v>0</v>
      </c>
    </row>
    <row r="103" spans="1:16" ht="67.5" customHeight="1">
      <c r="A103" s="65" t="s">
        <v>269</v>
      </c>
      <c r="B103" s="80" t="s">
        <v>132</v>
      </c>
      <c r="C103" s="81">
        <v>926</v>
      </c>
      <c r="D103" s="17">
        <v>92601</v>
      </c>
      <c r="E103" s="33" t="s">
        <v>42</v>
      </c>
      <c r="F103" s="84">
        <v>12768</v>
      </c>
      <c r="G103" s="66">
        <v>0</v>
      </c>
      <c r="H103" s="66">
        <v>12768</v>
      </c>
      <c r="I103" s="66">
        <v>0</v>
      </c>
      <c r="J103" s="66">
        <f t="shared" si="0"/>
        <v>12768</v>
      </c>
      <c r="K103" s="66">
        <f t="shared" si="3"/>
        <v>12768</v>
      </c>
      <c r="L103" s="83">
        <v>0</v>
      </c>
      <c r="M103" s="18"/>
      <c r="P103" s="19">
        <f t="shared" si="4"/>
        <v>0</v>
      </c>
    </row>
    <row r="104" spans="1:16" ht="49.5" customHeight="1">
      <c r="A104" s="65" t="s">
        <v>270</v>
      </c>
      <c r="B104" s="80" t="s">
        <v>151</v>
      </c>
      <c r="C104" s="81">
        <v>926</v>
      </c>
      <c r="D104" s="17">
        <v>92601</v>
      </c>
      <c r="E104" s="33" t="s">
        <v>42</v>
      </c>
      <c r="F104" s="84">
        <v>9717</v>
      </c>
      <c r="G104" s="66">
        <v>0</v>
      </c>
      <c r="H104" s="66">
        <v>9717</v>
      </c>
      <c r="I104" s="66">
        <v>0</v>
      </c>
      <c r="J104" s="66">
        <f t="shared" si="0"/>
        <v>9717</v>
      </c>
      <c r="K104" s="66">
        <f t="shared" si="3"/>
        <v>9717</v>
      </c>
      <c r="L104" s="83">
        <v>0</v>
      </c>
      <c r="M104" s="18"/>
      <c r="P104" s="19">
        <f t="shared" si="4"/>
        <v>0</v>
      </c>
    </row>
    <row r="105" spans="1:16" ht="19.5" customHeight="1">
      <c r="A105" s="65" t="s">
        <v>271</v>
      </c>
      <c r="B105" s="80" t="s">
        <v>124</v>
      </c>
      <c r="C105" s="81">
        <v>926</v>
      </c>
      <c r="D105" s="17">
        <v>92601</v>
      </c>
      <c r="E105" s="33" t="s">
        <v>14</v>
      </c>
      <c r="F105" s="84">
        <v>1000</v>
      </c>
      <c r="G105" s="66">
        <v>0</v>
      </c>
      <c r="H105" s="66">
        <v>990</v>
      </c>
      <c r="I105" s="66">
        <v>0</v>
      </c>
      <c r="J105" s="66">
        <f t="shared" si="0"/>
        <v>990</v>
      </c>
      <c r="K105" s="66">
        <f t="shared" si="3"/>
        <v>990</v>
      </c>
      <c r="L105" s="83">
        <v>0</v>
      </c>
      <c r="M105" s="18"/>
      <c r="P105" s="19">
        <f t="shared" si="4"/>
        <v>0</v>
      </c>
    </row>
    <row r="106" spans="1:16" ht="19.5" customHeight="1">
      <c r="A106" s="65" t="s">
        <v>272</v>
      </c>
      <c r="B106" s="80" t="s">
        <v>159</v>
      </c>
      <c r="C106" s="81">
        <v>926</v>
      </c>
      <c r="D106" s="17">
        <v>92601</v>
      </c>
      <c r="E106" s="33" t="s">
        <v>42</v>
      </c>
      <c r="F106" s="84">
        <v>45000</v>
      </c>
      <c r="G106" s="66">
        <v>0</v>
      </c>
      <c r="H106" s="66">
        <v>45000</v>
      </c>
      <c r="I106" s="66">
        <v>0</v>
      </c>
      <c r="J106" s="66">
        <f t="shared" si="0"/>
        <v>45000</v>
      </c>
      <c r="K106" s="66">
        <f t="shared" si="3"/>
        <v>45000</v>
      </c>
      <c r="L106" s="83">
        <v>0</v>
      </c>
      <c r="M106" s="18"/>
      <c r="P106" s="19"/>
    </row>
    <row r="107" spans="1:16" ht="19.5" customHeight="1">
      <c r="A107" s="50"/>
      <c r="B107" s="85" t="s">
        <v>56</v>
      </c>
      <c r="C107" s="81"/>
      <c r="D107" s="81"/>
      <c r="E107" s="33"/>
      <c r="F107" s="86">
        <f>SUM(F8:F106)</f>
        <v>15926362.98</v>
      </c>
      <c r="G107" s="86">
        <f>SUM(G8:G106)</f>
        <v>5231045.99</v>
      </c>
      <c r="H107" s="86">
        <f>SUM(H8:H106)</f>
        <v>6308071</v>
      </c>
      <c r="I107" s="86">
        <f>SUM(I8:I106)</f>
        <v>-85407</v>
      </c>
      <c r="J107" s="86">
        <f>SUM(J8:J106)</f>
        <v>6222664</v>
      </c>
      <c r="K107" s="86">
        <f>SUM(K8:K106)</f>
        <v>5824735</v>
      </c>
      <c r="L107" s="86">
        <f>SUM(L8:L106)</f>
        <v>397929</v>
      </c>
      <c r="M107" s="87"/>
      <c r="O107" s="19">
        <f>K107+L107-J107</f>
        <v>0</v>
      </c>
      <c r="P107" s="19">
        <f>H107+I107-J107</f>
        <v>0</v>
      </c>
    </row>
    <row r="108" spans="1:14" s="14" customFormat="1" ht="19.5" customHeight="1">
      <c r="A108" s="88"/>
      <c r="B108" s="89" t="s">
        <v>57</v>
      </c>
      <c r="C108" s="90"/>
      <c r="D108" s="90"/>
      <c r="E108" s="91"/>
      <c r="F108" s="92">
        <f aca="true" t="shared" si="5" ref="F108:L108">SUM(F109:F110)</f>
        <v>155000</v>
      </c>
      <c r="G108" s="92">
        <f t="shared" si="5"/>
        <v>0</v>
      </c>
      <c r="H108" s="92">
        <f t="shared" si="5"/>
        <v>55000</v>
      </c>
      <c r="I108" s="92">
        <f t="shared" si="5"/>
        <v>-43</v>
      </c>
      <c r="J108" s="92">
        <f t="shared" si="5"/>
        <v>54957</v>
      </c>
      <c r="K108" s="92">
        <f>J108</f>
        <v>54957</v>
      </c>
      <c r="L108" s="92">
        <f t="shared" si="5"/>
        <v>0</v>
      </c>
      <c r="M108" s="93"/>
      <c r="N108" s="15"/>
    </row>
    <row r="109" spans="1:14" s="9" customFormat="1" ht="33.75" customHeight="1">
      <c r="A109" s="50">
        <v>1</v>
      </c>
      <c r="B109" s="67" t="s">
        <v>40</v>
      </c>
      <c r="C109" s="17">
        <v>801</v>
      </c>
      <c r="D109" s="17">
        <v>80104</v>
      </c>
      <c r="E109" s="33" t="s">
        <v>14</v>
      </c>
      <c r="F109" s="66">
        <v>25000</v>
      </c>
      <c r="G109" s="66">
        <v>0</v>
      </c>
      <c r="H109" s="66">
        <v>25000</v>
      </c>
      <c r="I109" s="66">
        <v>-43</v>
      </c>
      <c r="J109" s="66">
        <f>H109+I109</f>
        <v>24957</v>
      </c>
      <c r="K109" s="66">
        <v>25000</v>
      </c>
      <c r="L109" s="66">
        <v>0</v>
      </c>
      <c r="M109" s="18"/>
      <c r="N109" s="15"/>
    </row>
    <row r="110" spans="1:14" s="9" customFormat="1" ht="33.75" customHeight="1">
      <c r="A110" s="50">
        <v>2</v>
      </c>
      <c r="B110" s="67" t="s">
        <v>41</v>
      </c>
      <c r="C110" s="17">
        <v>801</v>
      </c>
      <c r="D110" s="17">
        <v>80104</v>
      </c>
      <c r="E110" s="33" t="s">
        <v>42</v>
      </c>
      <c r="F110" s="66">
        <v>130000</v>
      </c>
      <c r="G110" s="66">
        <v>0</v>
      </c>
      <c r="H110" s="66">
        <v>30000</v>
      </c>
      <c r="I110" s="66">
        <v>0</v>
      </c>
      <c r="J110" s="66">
        <f>H110+I110</f>
        <v>30000</v>
      </c>
      <c r="K110" s="66">
        <v>30000</v>
      </c>
      <c r="L110" s="66">
        <v>0</v>
      </c>
      <c r="M110" s="18"/>
      <c r="N110" s="15"/>
    </row>
    <row r="111" spans="1:15" s="15" customFormat="1" ht="12.75">
      <c r="A111" s="94"/>
      <c r="B111" s="95" t="s">
        <v>70</v>
      </c>
      <c r="C111" s="96"/>
      <c r="D111" s="96"/>
      <c r="E111" s="97"/>
      <c r="F111" s="98">
        <f>F107+F108</f>
        <v>16081362.98</v>
      </c>
      <c r="G111" s="98">
        <f aca="true" t="shared" si="6" ref="G111:L111">G107+G108</f>
        <v>5231045.99</v>
      </c>
      <c r="H111" s="98">
        <f t="shared" si="6"/>
        <v>6363071</v>
      </c>
      <c r="I111" s="98">
        <f t="shared" si="6"/>
        <v>-85450</v>
      </c>
      <c r="J111" s="98">
        <f>H111+I111</f>
        <v>6277621</v>
      </c>
      <c r="K111" s="98">
        <f t="shared" si="6"/>
        <v>5879692</v>
      </c>
      <c r="L111" s="98">
        <f t="shared" si="6"/>
        <v>397929</v>
      </c>
      <c r="M111" s="99"/>
      <c r="N111" s="25">
        <f>H111+I111-J111</f>
        <v>0</v>
      </c>
      <c r="O111" s="25">
        <f>K111+L111-J111</f>
        <v>0</v>
      </c>
    </row>
    <row r="112" ht="12.75"/>
    <row r="113" spans="8:11" ht="12.75">
      <c r="H113" s="38"/>
      <c r="K113" s="38">
        <f>J111-K111-L111</f>
        <v>0</v>
      </c>
    </row>
    <row r="114" ht="12.75">
      <c r="O114" s="19">
        <v>6363071</v>
      </c>
    </row>
    <row r="115" spans="7:15" ht="12.75">
      <c r="G115" s="30" t="s">
        <v>104</v>
      </c>
      <c r="I115" s="38">
        <f>J111</f>
        <v>6277621</v>
      </c>
      <c r="O115" s="47">
        <f>J111</f>
        <v>6277621</v>
      </c>
    </row>
    <row r="116" spans="7:15" ht="12.75">
      <c r="G116" s="30" t="s">
        <v>105</v>
      </c>
      <c r="O116" s="19">
        <f>O114-O115</f>
        <v>85450</v>
      </c>
    </row>
    <row r="117" spans="7:9" ht="12.75">
      <c r="G117" s="30" t="s">
        <v>106</v>
      </c>
      <c r="I117" s="44">
        <f>J32+J71+J72+J92+J100+J42</f>
        <v>2704277</v>
      </c>
    </row>
    <row r="118" spans="7:11" ht="12.75">
      <c r="G118" s="30" t="s">
        <v>107</v>
      </c>
      <c r="I118" s="38">
        <f>I115-I117-I119</f>
        <v>3470338</v>
      </c>
      <c r="K118" s="38"/>
    </row>
    <row r="119" spans="7:9" ht="12.75">
      <c r="G119" s="30" t="s">
        <v>108</v>
      </c>
      <c r="I119" s="45">
        <f>K123+J88+J90+J91+J87+J43+J53</f>
        <v>103006</v>
      </c>
    </row>
    <row r="120" ht="12.75"/>
    <row r="121" ht="12.75">
      <c r="I121" s="38">
        <f>I117+I118+I119-I115</f>
        <v>0</v>
      </c>
    </row>
    <row r="122" ht="12.75"/>
    <row r="123" spans="3:11" ht="15.75">
      <c r="C123" s="59"/>
      <c r="D123" s="59"/>
      <c r="E123" s="60"/>
      <c r="F123" s="61"/>
      <c r="G123" s="60" t="s">
        <v>146</v>
      </c>
      <c r="H123" s="62"/>
      <c r="I123" s="61"/>
      <c r="J123" s="61"/>
      <c r="K123" s="63"/>
    </row>
    <row r="124" spans="3:10" ht="15">
      <c r="C124" s="55"/>
      <c r="D124" s="55"/>
      <c r="E124" s="56"/>
      <c r="F124" s="57"/>
      <c r="G124" s="64"/>
      <c r="H124" s="58"/>
      <c r="I124" s="57"/>
      <c r="J124" s="57"/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sheetProtection selectLockedCells="1" selectUnlockedCells="1"/>
  <mergeCells count="13">
    <mergeCell ref="A6:A7"/>
    <mergeCell ref="B6:B7"/>
    <mergeCell ref="C6:C7"/>
    <mergeCell ref="D6:D7"/>
    <mergeCell ref="L4:M4"/>
    <mergeCell ref="E6:E7"/>
    <mergeCell ref="F6:F7"/>
    <mergeCell ref="G6:G7"/>
    <mergeCell ref="I6:I7"/>
    <mergeCell ref="J6:J7"/>
    <mergeCell ref="H6:H7"/>
    <mergeCell ref="K6:L6"/>
    <mergeCell ref="M6:M7"/>
  </mergeCells>
  <printOptions/>
  <pageMargins left="0.16" right="0.16" top="0.32" bottom="0.35" header="0.22" footer="0.1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Agata.Slowik</cp:lastModifiedBy>
  <cp:lastPrinted>2016-01-14T12:55:39Z</cp:lastPrinted>
  <dcterms:created xsi:type="dcterms:W3CDTF">2013-11-04T08:27:28Z</dcterms:created>
  <dcterms:modified xsi:type="dcterms:W3CDTF">2016-01-14T12:55:55Z</dcterms:modified>
  <cp:category/>
  <cp:version/>
  <cp:contentType/>
  <cp:contentStatus/>
</cp:coreProperties>
</file>