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>
    <definedName name="_xlnm.Print_Area" localSheetId="0">'Arkusz2'!$A$1:$I$26</definedName>
    <definedName name="_xlnm.Print_Titles" localSheetId="0">'Arkusz2'!$4:$4</definedName>
  </definedNames>
  <calcPr fullCalcOnLoad="1"/>
</workbook>
</file>

<file path=xl/sharedStrings.xml><?xml version="1.0" encoding="utf-8"?>
<sst xmlns="http://schemas.openxmlformats.org/spreadsheetml/2006/main" count="254" uniqueCount="45">
  <si>
    <t>L.p.</t>
  </si>
  <si>
    <t>Nazwa zadania</t>
  </si>
  <si>
    <t>%</t>
  </si>
  <si>
    <t>Wydatki bieżące</t>
  </si>
  <si>
    <t>wydatki majątkowe</t>
  </si>
  <si>
    <t>OPS-"Aktywizacja społeczna i zawodowa"-Europejski Fundusz Społeczny Kapitał Ludzki</t>
  </si>
  <si>
    <t>WE- Modernizacja budynku SP NR 1 w Bystrzycy Kł -wniosek  RPO WD na lata 2007-2013</t>
  </si>
  <si>
    <t>SO- Zakup samochodu dla OSP Wilkanów- projekt Zintegrowanego Ochronnego Systemu Orlickich i Bystrzyckich Gór</t>
  </si>
  <si>
    <t>Dz.</t>
  </si>
  <si>
    <t>Rozdz.</t>
  </si>
  <si>
    <t>010</t>
  </si>
  <si>
    <t>01041</t>
  </si>
  <si>
    <t>zmiana planu/+:-/</t>
  </si>
  <si>
    <t>OGÓŁEM</t>
  </si>
  <si>
    <t>Plan na 01.01.2014</t>
  </si>
  <si>
    <t>Plan na 30.06.2014 r.</t>
  </si>
  <si>
    <t>Wykonanie na 30.06.2014 r.</t>
  </si>
  <si>
    <t>WPiRL-PROW-,,Wyposażenie placów zabaw we wsiach Długopole Zdrój, Miedzygórze, Ponikwa i Szklarka"-UMWD Wrocław umowa 00419-6930-UM0130543/13 Wdrażanie lokalnych strategii rozwoju w ramach dz.Odnowa i rozwój wsi</t>
  </si>
  <si>
    <t>WT-Projekt UE System identyfikacji turystycznej Bystrzycy Kł</t>
  </si>
  <si>
    <t>WT-Projekt UE System identyfikacji turystycznej Gminy Bystrzyca Kł</t>
  </si>
  <si>
    <t>WI-,,Budowa oświetlenia drogowego w Ponikwie -II etap działka nr 344"-PROW -Odnowa i rozwój wsi</t>
  </si>
  <si>
    <t>WI-Budowa oświetlenia drogowego-9 pkt świetlnych w ciągu drogi powiatowej (dz. nr 114) w Ponikwie-III etap"-PROW</t>
  </si>
  <si>
    <t>WPiS-,,Transgraniczne więzi przyjaźni'' projekt PL.3.22/3.3.02/13.03739 -EFRR</t>
  </si>
  <si>
    <t>WPiS-mikroprojekt "Czesko-polskie pogranicze-region nieograniczonych możliwości"</t>
  </si>
  <si>
    <t>750</t>
  </si>
  <si>
    <t>75075</t>
  </si>
  <si>
    <t>WE-Szansa dla Wilkanowa -Projekt w ramach Programu Operacyjnego Kapitał Ludzki współfinansowany z EFS-UMWD Wrocław-zajęcia dla zdolnych uczniów oraz zajęcia korekcyjno-kompensacyjne</t>
  </si>
  <si>
    <t>801</t>
  </si>
  <si>
    <t>80195</t>
  </si>
  <si>
    <t>WPiRL-Przebudowa sali widowiskowej w MGOK w Bystrzycy Kł oraz zakup niezbędnego wyposażenia sali</t>
  </si>
  <si>
    <t>KF-,,Na nartach po górach" projekt PL.3.22/3.3.02/13.03740-EFRR</t>
  </si>
  <si>
    <t>WPiRL-,,Zakup wyposażenia do Wiejskiego Ośrodka Kultury w Wilkanowie i świetlicy wiejskiej w Nowej Bystrzycy"</t>
  </si>
  <si>
    <t xml:space="preserve">WPiRL-PROW-,,Wyposażenie placów zabaw we wsiach Długopole Zdrój, Międzygórze, Ponikwa i Szklarka"-UMWD Wrocław </t>
  </si>
  <si>
    <t>FN-Biblioteka-projekt ,,Biblioteka-lokalne centrum informacji, wiedzy i edukacji dla lokalnej społeczności"- -wkład  własny</t>
  </si>
  <si>
    <t>852</t>
  </si>
  <si>
    <t>85214</t>
  </si>
  <si>
    <t>RGŻ-dopłaty na pokrycie części wkładu własnego inwestycji realizowanych w ramach projektu ,,Rekultywacja dolnośląskich  składowisk odpadów komunalnych"-Dolnośląska Inicjatywa Samorządowa sp. z o. o Wrocław</t>
  </si>
  <si>
    <t>356 708,00</t>
  </si>
  <si>
    <t>WYDATKI NA PROGRAMY FINANSOWANE ZE ŚRODKÓW UNII EUROPEJSKIEJ W I  PÓŁROCZU  2014 R.</t>
  </si>
  <si>
    <t>7</t>
  </si>
  <si>
    <t>8</t>
  </si>
  <si>
    <t>9</t>
  </si>
  <si>
    <t>3</t>
  </si>
  <si>
    <t xml:space="preserve">za I pólrocze 2014 r. </t>
  </si>
  <si>
    <t xml:space="preserve">Zał. Nr 10 do informacji o przebiegu wykonania budżetu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</si>
</sst>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16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2"/>
      <name val="Arial CE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49" fontId="4" fillId="2" borderId="7" xfId="0" applyNumberFormat="1" applyFont="1" applyFill="1" applyBorder="1" applyAlignment="1" applyProtection="1">
      <alignment horizontal="left" vertical="center" wrapText="1"/>
      <protection locked="0"/>
    </xf>
    <xf numFmtId="4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49" fontId="11" fillId="2" borderId="10" xfId="0" applyFont="1" applyAlignment="1">
      <alignment horizontal="left" vertical="center" wrapText="1"/>
    </xf>
    <xf numFmtId="49" fontId="11" fillId="2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1" fillId="2" borderId="12" xfId="0" applyFont="1" applyBorder="1" applyAlignment="1">
      <alignment horizontal="left" vertical="center" wrapText="1"/>
    </xf>
    <xf numFmtId="49" fontId="11" fillId="2" borderId="10" xfId="0" applyFont="1" applyBorder="1" applyAlignment="1">
      <alignment horizontal="left" vertical="center" wrapText="1"/>
    </xf>
    <xf numFmtId="49" fontId="11" fillId="2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11" fillId="2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49" fontId="11" fillId="2" borderId="15" xfId="0" applyFont="1" applyBorder="1" applyAlignment="1">
      <alignment horizontal="right" vertical="center" wrapText="1"/>
    </xf>
    <xf numFmtId="4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center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9" xfId="0" applyFont="1" applyBorder="1" applyAlignment="1">
      <alignment horizontal="right" vertical="center" wrapText="1"/>
    </xf>
    <xf numFmtId="49" fontId="11" fillId="2" borderId="20" xfId="0" applyFont="1" applyBorder="1" applyAlignment="1">
      <alignment horizontal="left" vertical="center" wrapText="1"/>
    </xf>
    <xf numFmtId="0" fontId="7" fillId="0" borderId="6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2" borderId="21" xfId="0" applyNumberFormat="1" applyFont="1" applyFill="1" applyBorder="1" applyAlignment="1" applyProtection="1">
      <alignment wrapText="1"/>
      <protection locked="0"/>
    </xf>
    <xf numFmtId="3" fontId="4" fillId="2" borderId="22" xfId="0" applyNumberFormat="1" applyFont="1" applyFill="1" applyBorder="1" applyAlignment="1" applyProtection="1">
      <alignment wrapText="1"/>
      <protection locked="0"/>
    </xf>
    <xf numFmtId="3" fontId="3" fillId="0" borderId="8" xfId="0" applyNumberFormat="1" applyFont="1" applyBorder="1" applyAlignment="1">
      <alignment/>
    </xf>
    <xf numFmtId="3" fontId="4" fillId="2" borderId="23" xfId="0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Fill="1" applyBorder="1" applyAlignment="1" applyProtection="1">
      <alignment wrapText="1"/>
      <protection locked="0"/>
    </xf>
    <xf numFmtId="3" fontId="4" fillId="2" borderId="25" xfId="0" applyNumberFormat="1" applyFont="1" applyBorder="1" applyAlignment="1">
      <alignment wrapText="1"/>
    </xf>
    <xf numFmtId="3" fontId="4" fillId="0" borderId="26" xfId="0" applyNumberFormat="1" applyFont="1" applyFill="1" applyBorder="1" applyAlignment="1" applyProtection="1">
      <alignment wrapText="1"/>
      <protection locked="0"/>
    </xf>
    <xf numFmtId="3" fontId="4" fillId="0" borderId="27" xfId="0" applyNumberFormat="1" applyFont="1" applyFill="1" applyBorder="1" applyAlignment="1" applyProtection="1">
      <alignment wrapText="1"/>
      <protection locked="0"/>
    </xf>
    <xf numFmtId="3" fontId="11" fillId="2" borderId="8" xfId="0" applyNumberFormat="1" applyFont="1" applyBorder="1" applyAlignment="1">
      <alignment wrapText="1"/>
    </xf>
    <xf numFmtId="3" fontId="11" fillId="0" borderId="8" xfId="0" applyNumberFormat="1" applyFont="1" applyFill="1" applyBorder="1" applyAlignment="1" applyProtection="1">
      <alignment wrapText="1"/>
      <protection locked="0"/>
    </xf>
    <xf numFmtId="3" fontId="4" fillId="2" borderId="28" xfId="0" applyNumberFormat="1" applyFont="1" applyBorder="1" applyAlignment="1">
      <alignment vertical="center" wrapText="1"/>
    </xf>
    <xf numFmtId="3" fontId="4" fillId="2" borderId="8" xfId="0" applyNumberFormat="1" applyFont="1" applyBorder="1" applyAlignment="1">
      <alignment vertical="center" wrapText="1"/>
    </xf>
    <xf numFmtId="3" fontId="11" fillId="2" borderId="10" xfId="0" applyNumberFormat="1" applyFont="1" applyBorder="1" applyAlignment="1">
      <alignment vertical="center" wrapText="1"/>
    </xf>
    <xf numFmtId="3" fontId="11" fillId="2" borderId="20" xfId="0" applyNumberFormat="1" applyFont="1" applyBorder="1" applyAlignment="1">
      <alignment wrapText="1"/>
    </xf>
    <xf numFmtId="3" fontId="4" fillId="2" borderId="18" xfId="0" applyNumberFormat="1" applyFont="1" applyFill="1" applyBorder="1" applyAlignment="1" applyProtection="1">
      <alignment wrapText="1"/>
      <protection locked="0"/>
    </xf>
    <xf numFmtId="3" fontId="11" fillId="2" borderId="29" xfId="0" applyNumberFormat="1" applyFont="1" applyBorder="1" applyAlignment="1">
      <alignment wrapText="1"/>
    </xf>
    <xf numFmtId="3" fontId="4" fillId="2" borderId="16" xfId="0" applyNumberFormat="1" applyFont="1" applyFill="1" applyBorder="1" applyAlignment="1" applyProtection="1">
      <alignment wrapText="1"/>
      <protection locked="0"/>
    </xf>
    <xf numFmtId="3" fontId="4" fillId="2" borderId="28" xfId="0" applyNumberFormat="1" applyFont="1" applyFill="1" applyBorder="1" applyAlignment="1" applyProtection="1">
      <alignment wrapText="1"/>
      <protection locked="0"/>
    </xf>
    <xf numFmtId="3" fontId="3" fillId="0" borderId="22" xfId="0" applyNumberFormat="1" applyFont="1" applyBorder="1" applyAlignment="1">
      <alignment/>
    </xf>
    <xf numFmtId="3" fontId="11" fillId="2" borderId="8" xfId="0" applyNumberFormat="1" applyFont="1" applyFill="1" applyBorder="1" applyAlignment="1" applyProtection="1">
      <alignment wrapText="1"/>
      <protection locked="0"/>
    </xf>
    <xf numFmtId="3" fontId="11" fillId="2" borderId="10" xfId="0" applyNumberFormat="1" applyFont="1" applyBorder="1" applyAlignment="1">
      <alignment horizontal="right" wrapText="1"/>
    </xf>
    <xf numFmtId="3" fontId="11" fillId="2" borderId="10" xfId="0" applyNumberFormat="1" applyFont="1" applyBorder="1" applyAlignment="1">
      <alignment wrapText="1"/>
    </xf>
    <xf numFmtId="3" fontId="4" fillId="2" borderId="26" xfId="0" applyNumberFormat="1" applyFont="1" applyBorder="1" applyAlignment="1">
      <alignment wrapText="1"/>
    </xf>
    <xf numFmtId="3" fontId="3" fillId="0" borderId="30" xfId="0" applyNumberFormat="1" applyFont="1" applyBorder="1" applyAlignment="1">
      <alignment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9" xfId="0" applyNumberFormat="1" applyFont="1" applyBorder="1" applyAlignment="1">
      <alignment horizontal="right" wrapText="1"/>
    </xf>
    <xf numFmtId="3" fontId="4" fillId="2" borderId="31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/>
    </xf>
    <xf numFmtId="3" fontId="4" fillId="2" borderId="32" xfId="0" applyNumberFormat="1" applyFont="1" applyFill="1" applyBorder="1" applyAlignment="1" applyProtection="1">
      <alignment horizontal="right" wrapText="1"/>
      <protection locked="0"/>
    </xf>
    <xf numFmtId="3" fontId="4" fillId="2" borderId="25" xfId="0" applyNumberFormat="1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3" fontId="4" fillId="2" borderId="33" xfId="0" applyNumberFormat="1" applyFont="1" applyBorder="1" applyAlignment="1">
      <alignment wrapText="1"/>
    </xf>
    <xf numFmtId="3" fontId="4" fillId="2" borderId="18" xfId="0" applyNumberFormat="1" applyFont="1" applyFill="1" applyBorder="1" applyAlignment="1" applyProtection="1">
      <alignment horizontal="right" wrapText="1"/>
      <protection locked="0"/>
    </xf>
    <xf numFmtId="3" fontId="4" fillId="2" borderId="18" xfId="0" applyNumberFormat="1" applyFont="1" applyBorder="1" applyAlignment="1">
      <alignment wrapText="1"/>
    </xf>
    <xf numFmtId="3" fontId="6" fillId="0" borderId="18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4" fillId="2" borderId="7" xfId="0" applyNumberFormat="1" applyFont="1" applyFill="1" applyBorder="1" applyAlignment="1" applyProtection="1">
      <alignment horizontal="right" wrapText="1"/>
      <protection locked="0"/>
    </xf>
    <xf numFmtId="3" fontId="4" fillId="2" borderId="22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4" fillId="2" borderId="8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/>
    </xf>
    <xf numFmtId="172" fontId="2" fillId="0" borderId="35" xfId="0" applyNumberFormat="1" applyFont="1" applyBorder="1" applyAlignment="1">
      <alignment horizontal="right" wrapText="1"/>
    </xf>
    <xf numFmtId="172" fontId="13" fillId="0" borderId="36" xfId="0" applyNumberFormat="1" applyFont="1" applyBorder="1" applyAlignment="1">
      <alignment wrapText="1"/>
    </xf>
    <xf numFmtId="172" fontId="13" fillId="0" borderId="37" xfId="0" applyNumberFormat="1" applyFont="1" applyBorder="1" applyAlignment="1">
      <alignment wrapText="1"/>
    </xf>
    <xf numFmtId="172" fontId="13" fillId="0" borderId="38" xfId="0" applyNumberFormat="1" applyFont="1" applyBorder="1" applyAlignment="1">
      <alignment wrapText="1"/>
    </xf>
    <xf numFmtId="172" fontId="5" fillId="0" borderId="34" xfId="0" applyNumberFormat="1" applyFont="1" applyFill="1" applyBorder="1" applyAlignment="1" applyProtection="1">
      <alignment horizontal="right"/>
      <protection locked="0"/>
    </xf>
    <xf numFmtId="172" fontId="11" fillId="0" borderId="39" xfId="0" applyNumberFormat="1" applyFont="1" applyFill="1" applyBorder="1" applyAlignment="1" applyProtection="1">
      <alignment horizontal="right"/>
      <protection locked="0"/>
    </xf>
    <xf numFmtId="172" fontId="11" fillId="0" borderId="36" xfId="0" applyNumberFormat="1" applyFont="1" applyFill="1" applyBorder="1" applyAlignment="1" applyProtection="1">
      <alignment horizontal="right"/>
      <protection locked="0"/>
    </xf>
    <xf numFmtId="172" fontId="11" fillId="0" borderId="40" xfId="0" applyNumberFormat="1" applyFont="1" applyFill="1" applyBorder="1" applyAlignment="1" applyProtection="1">
      <alignment horizontal="right"/>
      <protection locked="0"/>
    </xf>
    <xf numFmtId="172" fontId="11" fillId="0" borderId="37" xfId="0" applyNumberFormat="1" applyFont="1" applyFill="1" applyBorder="1" applyAlignment="1" applyProtection="1">
      <alignment horizontal="righ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49" fontId="11" fillId="2" borderId="43" xfId="0" applyFont="1" applyBorder="1" applyAlignment="1">
      <alignment horizontal="left" vertical="center" wrapText="1"/>
    </xf>
    <xf numFmtId="3" fontId="4" fillId="2" borderId="44" xfId="0" applyNumberFormat="1" applyFont="1" applyBorder="1" applyAlignment="1">
      <alignment horizontal="right" wrapText="1"/>
    </xf>
    <xf numFmtId="3" fontId="4" fillId="2" borderId="45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172" fontId="13" fillId="0" borderId="35" xfId="0" applyNumberFormat="1" applyFont="1" applyBorder="1" applyAlignment="1">
      <alignment wrapText="1"/>
    </xf>
    <xf numFmtId="0" fontId="2" fillId="0" borderId="46" xfId="0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right"/>
    </xf>
    <xf numFmtId="49" fontId="13" fillId="0" borderId="48" xfId="0" applyNumberFormat="1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49" fontId="11" fillId="2" borderId="12" xfId="0" applyFont="1" applyBorder="1" applyAlignment="1">
      <alignment horizontal="right" vertical="center" wrapText="1"/>
    </xf>
    <xf numFmtId="49" fontId="11" fillId="2" borderId="49" xfId="0" applyFont="1" applyBorder="1" applyAlignment="1">
      <alignment horizontal="right" vertical="center" wrapText="1"/>
    </xf>
    <xf numFmtId="49" fontId="11" fillId="2" borderId="50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/>
    </xf>
    <xf numFmtId="49" fontId="3" fillId="0" borderId="48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13" fillId="0" borderId="3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11" fillId="2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C23">
      <pane ySplit="915" topLeftCell="BM1" activePane="bottomLeft" state="split"/>
      <selection pane="topLeft" activeCell="A23" sqref="A23:IV51"/>
      <selection pane="bottomLeft" activeCell="H6" sqref="H6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8.00390625" style="0" customWidth="1"/>
    <col min="4" max="4" width="59.25390625" style="0" customWidth="1"/>
    <col min="5" max="5" width="14.125" style="0" customWidth="1"/>
    <col min="6" max="6" width="13.375" style="0" customWidth="1"/>
    <col min="7" max="7" width="15.375" style="0" customWidth="1"/>
    <col min="8" max="8" width="15.125" style="0" customWidth="1"/>
    <col min="9" max="9" width="8.875" style="9" customWidth="1"/>
  </cols>
  <sheetData>
    <row r="1" spans="1:9" ht="12.75">
      <c r="A1" s="1"/>
      <c r="B1" s="1"/>
      <c r="C1" s="1"/>
      <c r="F1" t="s">
        <v>44</v>
      </c>
      <c r="H1" s="9"/>
      <c r="I1"/>
    </row>
    <row r="2" spans="1:9" ht="12.75">
      <c r="A2" s="1"/>
      <c r="B2" s="1"/>
      <c r="C2" s="1"/>
      <c r="F2" t="s">
        <v>43</v>
      </c>
      <c r="H2" s="9"/>
      <c r="I2"/>
    </row>
    <row r="3" spans="1:6" ht="13.5" thickBot="1">
      <c r="A3" s="1"/>
      <c r="B3" s="1"/>
      <c r="C3" s="1"/>
      <c r="D3" s="2" t="s">
        <v>38</v>
      </c>
      <c r="E3" s="2"/>
      <c r="F3" s="2"/>
    </row>
    <row r="4" spans="1:9" ht="48" thickBot="1">
      <c r="A4" s="89" t="s">
        <v>0</v>
      </c>
      <c r="B4" s="99" t="s">
        <v>8</v>
      </c>
      <c r="C4" s="89" t="s">
        <v>9</v>
      </c>
      <c r="D4" s="90" t="s">
        <v>1</v>
      </c>
      <c r="E4" s="91" t="s">
        <v>14</v>
      </c>
      <c r="F4" s="91" t="s">
        <v>12</v>
      </c>
      <c r="G4" s="91" t="s">
        <v>15</v>
      </c>
      <c r="H4" s="91" t="s">
        <v>16</v>
      </c>
      <c r="I4" s="92" t="s">
        <v>2</v>
      </c>
    </row>
    <row r="5" spans="1:9" ht="16.5" thickBot="1">
      <c r="A5" s="3"/>
      <c r="B5" s="10"/>
      <c r="C5" s="3"/>
      <c r="D5" s="4" t="s">
        <v>3</v>
      </c>
      <c r="E5" s="37">
        <f>SUM(E6:E17)</f>
        <v>605465</v>
      </c>
      <c r="F5" s="37">
        <f>SUM(F6:F17)</f>
        <v>457781.97</v>
      </c>
      <c r="G5" s="37">
        <f>G6+G7+G8+G9+G10+G11+G12+G13+G14+G15+G16+G17</f>
        <v>1063246.97</v>
      </c>
      <c r="H5" s="37">
        <f>SUM(H6:H17)</f>
        <v>695379.98</v>
      </c>
      <c r="I5" s="80">
        <f>H5/G5</f>
        <v>0.6540154824048076</v>
      </c>
    </row>
    <row r="6" spans="1:9" s="8" customFormat="1" ht="47.25" customHeight="1">
      <c r="A6" s="23">
        <v>1</v>
      </c>
      <c r="B6" s="100" t="s">
        <v>10</v>
      </c>
      <c r="C6" s="111" t="s">
        <v>11</v>
      </c>
      <c r="D6" s="21" t="s">
        <v>31</v>
      </c>
      <c r="E6" s="38">
        <v>0</v>
      </c>
      <c r="F6" s="39">
        <f>G6-E6</f>
        <v>39911</v>
      </c>
      <c r="G6" s="40">
        <v>39911</v>
      </c>
      <c r="H6" s="40">
        <v>0</v>
      </c>
      <c r="I6" s="81">
        <f>H6/G6%</f>
        <v>0</v>
      </c>
    </row>
    <row r="7" spans="1:9" s="8" customFormat="1" ht="56.25" customHeight="1">
      <c r="A7" s="23">
        <v>2</v>
      </c>
      <c r="B7" s="100" t="s">
        <v>10</v>
      </c>
      <c r="C7" s="112" t="s">
        <v>11</v>
      </c>
      <c r="D7" s="21" t="s">
        <v>32</v>
      </c>
      <c r="E7" s="41">
        <v>0</v>
      </c>
      <c r="F7" s="39">
        <f aca="true" t="shared" si="0" ref="F7:F17">G7-E7</f>
        <v>7491</v>
      </c>
      <c r="G7" s="40">
        <v>7491</v>
      </c>
      <c r="H7" s="42">
        <v>0</v>
      </c>
      <c r="I7" s="81">
        <f>H7/G7%</f>
        <v>0</v>
      </c>
    </row>
    <row r="8" spans="1:9" ht="51" customHeight="1">
      <c r="A8" s="23">
        <v>3</v>
      </c>
      <c r="B8" s="100" t="s">
        <v>10</v>
      </c>
      <c r="C8" s="112" t="s">
        <v>11</v>
      </c>
      <c r="D8" s="17" t="s">
        <v>18</v>
      </c>
      <c r="E8" s="38">
        <v>23320</v>
      </c>
      <c r="F8" s="39">
        <f t="shared" si="0"/>
        <v>0</v>
      </c>
      <c r="G8" s="40">
        <v>23320</v>
      </c>
      <c r="H8" s="40">
        <v>0</v>
      </c>
      <c r="I8" s="81">
        <f>H8/G8%</f>
        <v>0</v>
      </c>
    </row>
    <row r="9" spans="1:9" s="8" customFormat="1" ht="55.5" customHeight="1">
      <c r="A9" s="24">
        <v>4</v>
      </c>
      <c r="B9" s="101" t="s">
        <v>10</v>
      </c>
      <c r="C9" s="111" t="s">
        <v>11</v>
      </c>
      <c r="D9" s="21" t="s">
        <v>19</v>
      </c>
      <c r="E9" s="43">
        <v>55922</v>
      </c>
      <c r="F9" s="39">
        <f t="shared" si="0"/>
        <v>0</v>
      </c>
      <c r="G9" s="44">
        <v>55922</v>
      </c>
      <c r="H9" s="45">
        <v>25.2</v>
      </c>
      <c r="I9" s="81">
        <f aca="true" t="shared" si="1" ref="I9:I18">H9/G9</f>
        <v>0.0004506276599549372</v>
      </c>
    </row>
    <row r="10" spans="1:9" s="19" customFormat="1" ht="55.5" customHeight="1">
      <c r="A10" s="25">
        <v>5</v>
      </c>
      <c r="B10" s="101" t="s">
        <v>10</v>
      </c>
      <c r="C10" s="111" t="s">
        <v>11</v>
      </c>
      <c r="D10" s="20" t="s">
        <v>33</v>
      </c>
      <c r="E10" s="46">
        <v>0</v>
      </c>
      <c r="F10" s="39">
        <f t="shared" si="0"/>
        <v>8060</v>
      </c>
      <c r="G10" s="47">
        <v>8060</v>
      </c>
      <c r="H10" s="47">
        <v>8060.35</v>
      </c>
      <c r="I10" s="81">
        <f t="shared" si="1"/>
        <v>1.000043424317618</v>
      </c>
    </row>
    <row r="11" spans="1:9" s="8" customFormat="1" ht="37.5" customHeight="1">
      <c r="A11" s="26">
        <v>6</v>
      </c>
      <c r="B11" s="102">
        <v>750</v>
      </c>
      <c r="C11" s="113">
        <v>75075</v>
      </c>
      <c r="D11" s="21" t="s">
        <v>22</v>
      </c>
      <c r="E11" s="48">
        <v>36690</v>
      </c>
      <c r="F11" s="39">
        <f t="shared" si="0"/>
        <v>0</v>
      </c>
      <c r="G11" s="49">
        <v>36690</v>
      </c>
      <c r="H11" s="40">
        <v>18847.43</v>
      </c>
      <c r="I11" s="81">
        <f t="shared" si="1"/>
        <v>0.5136939220496048</v>
      </c>
    </row>
    <row r="12" spans="1:256" s="18" customFormat="1" ht="39.75" customHeight="1">
      <c r="A12" s="27" t="s">
        <v>39</v>
      </c>
      <c r="B12" s="103" t="s">
        <v>24</v>
      </c>
      <c r="C12" s="27" t="s">
        <v>25</v>
      </c>
      <c r="D12" s="21" t="s">
        <v>23</v>
      </c>
      <c r="E12" s="50">
        <v>93179</v>
      </c>
      <c r="F12" s="39">
        <f t="shared" si="0"/>
        <v>0</v>
      </c>
      <c r="G12" s="50">
        <v>93179</v>
      </c>
      <c r="H12" s="50">
        <v>63716.03</v>
      </c>
      <c r="I12" s="81">
        <f t="shared" si="1"/>
        <v>0.6838024662209296</v>
      </c>
      <c r="J12" s="17" t="s">
        <v>23</v>
      </c>
      <c r="K12" s="16" t="s">
        <v>23</v>
      </c>
      <c r="L12" s="16" t="s">
        <v>23</v>
      </c>
      <c r="M12" s="16" t="s">
        <v>23</v>
      </c>
      <c r="N12" s="16" t="s">
        <v>23</v>
      </c>
      <c r="O12" s="16" t="s">
        <v>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 t="s">
        <v>23</v>
      </c>
      <c r="AG12" s="16" t="s">
        <v>23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 t="s">
        <v>23</v>
      </c>
      <c r="BB12" s="16" t="s">
        <v>23</v>
      </c>
      <c r="BC12" s="16" t="s">
        <v>23</v>
      </c>
      <c r="BD12" s="16" t="s">
        <v>23</v>
      </c>
      <c r="BE12" s="16" t="s">
        <v>23</v>
      </c>
      <c r="BF12" s="16" t="s">
        <v>23</v>
      </c>
      <c r="BG12" s="16" t="s">
        <v>23</v>
      </c>
      <c r="BH12" s="16" t="s">
        <v>23</v>
      </c>
      <c r="BI12" s="16" t="s">
        <v>23</v>
      </c>
      <c r="BJ12" s="16" t="s">
        <v>23</v>
      </c>
      <c r="BK12" s="16" t="s">
        <v>23</v>
      </c>
      <c r="BL12" s="16" t="s">
        <v>23</v>
      </c>
      <c r="BM12" s="16" t="s">
        <v>23</v>
      </c>
      <c r="BN12" s="16" t="s">
        <v>23</v>
      </c>
      <c r="BO12" s="16" t="s">
        <v>23</v>
      </c>
      <c r="BP12" s="16" t="s">
        <v>23</v>
      </c>
      <c r="BQ12" s="16" t="s">
        <v>23</v>
      </c>
      <c r="BR12" s="16" t="s">
        <v>23</v>
      </c>
      <c r="BS12" s="16" t="s">
        <v>23</v>
      </c>
      <c r="BT12" s="16" t="s">
        <v>23</v>
      </c>
      <c r="BU12" s="16" t="s">
        <v>23</v>
      </c>
      <c r="BV12" s="16" t="s">
        <v>23</v>
      </c>
      <c r="BW12" s="16" t="s">
        <v>23</v>
      </c>
      <c r="BX12" s="16" t="s">
        <v>23</v>
      </c>
      <c r="BY12" s="16" t="s">
        <v>23</v>
      </c>
      <c r="BZ12" s="16" t="s">
        <v>23</v>
      </c>
      <c r="CA12" s="16" t="s">
        <v>23</v>
      </c>
      <c r="CB12" s="16" t="s">
        <v>23</v>
      </c>
      <c r="CC12" s="16" t="s">
        <v>23</v>
      </c>
      <c r="CD12" s="16" t="s">
        <v>23</v>
      </c>
      <c r="CE12" s="16" t="s">
        <v>23</v>
      </c>
      <c r="CF12" s="16" t="s">
        <v>23</v>
      </c>
      <c r="CG12" s="16" t="s">
        <v>23</v>
      </c>
      <c r="CH12" s="16" t="s">
        <v>23</v>
      </c>
      <c r="CI12" s="16" t="s">
        <v>23</v>
      </c>
      <c r="CJ12" s="16" t="s">
        <v>23</v>
      </c>
      <c r="CK12" s="16" t="s">
        <v>23</v>
      </c>
      <c r="CL12" s="16" t="s">
        <v>23</v>
      </c>
      <c r="CM12" s="16" t="s">
        <v>23</v>
      </c>
      <c r="CN12" s="16" t="s">
        <v>23</v>
      </c>
      <c r="CO12" s="16" t="s">
        <v>23</v>
      </c>
      <c r="CP12" s="16" t="s">
        <v>23</v>
      </c>
      <c r="CQ12" s="16" t="s">
        <v>23</v>
      </c>
      <c r="CR12" s="16" t="s">
        <v>23</v>
      </c>
      <c r="CS12" s="16" t="s">
        <v>23</v>
      </c>
      <c r="CT12" s="16" t="s">
        <v>23</v>
      </c>
      <c r="CU12" s="16" t="s">
        <v>23</v>
      </c>
      <c r="CV12" s="16" t="s">
        <v>23</v>
      </c>
      <c r="CW12" s="16" t="s">
        <v>23</v>
      </c>
      <c r="CX12" s="16" t="s">
        <v>23</v>
      </c>
      <c r="CY12" s="16" t="s">
        <v>23</v>
      </c>
      <c r="CZ12" s="16" t="s">
        <v>23</v>
      </c>
      <c r="DA12" s="16" t="s">
        <v>23</v>
      </c>
      <c r="DB12" s="16" t="s">
        <v>23</v>
      </c>
      <c r="DC12" s="16" t="s">
        <v>23</v>
      </c>
      <c r="DD12" s="16" t="s">
        <v>23</v>
      </c>
      <c r="DE12" s="16" t="s">
        <v>23</v>
      </c>
      <c r="DF12" s="16" t="s">
        <v>23</v>
      </c>
      <c r="DG12" s="16" t="s">
        <v>23</v>
      </c>
      <c r="DH12" s="16" t="s">
        <v>23</v>
      </c>
      <c r="DI12" s="16" t="s">
        <v>23</v>
      </c>
      <c r="DJ12" s="16" t="s">
        <v>23</v>
      </c>
      <c r="DK12" s="16" t="s">
        <v>23</v>
      </c>
      <c r="DL12" s="16" t="s">
        <v>23</v>
      </c>
      <c r="DM12" s="16" t="s">
        <v>23</v>
      </c>
      <c r="DN12" s="16" t="s">
        <v>23</v>
      </c>
      <c r="DO12" s="16" t="s">
        <v>23</v>
      </c>
      <c r="DP12" s="16" t="s">
        <v>23</v>
      </c>
      <c r="DQ12" s="16" t="s">
        <v>23</v>
      </c>
      <c r="DR12" s="16" t="s">
        <v>23</v>
      </c>
      <c r="DS12" s="16" t="s">
        <v>23</v>
      </c>
      <c r="DT12" s="16" t="s">
        <v>23</v>
      </c>
      <c r="DU12" s="16" t="s">
        <v>23</v>
      </c>
      <c r="DV12" s="16" t="s">
        <v>23</v>
      </c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 t="s">
        <v>23</v>
      </c>
      <c r="EQ12" s="16" t="s">
        <v>23</v>
      </c>
      <c r="ER12" s="16" t="s">
        <v>23</v>
      </c>
      <c r="ES12" s="16" t="s">
        <v>23</v>
      </c>
      <c r="ET12" s="16" t="s">
        <v>23</v>
      </c>
      <c r="EU12" s="16" t="s">
        <v>23</v>
      </c>
      <c r="EV12" s="16" t="s">
        <v>23</v>
      </c>
      <c r="EW12" s="16" t="s">
        <v>23</v>
      </c>
      <c r="EX12" s="16" t="s">
        <v>23</v>
      </c>
      <c r="EY12" s="16" t="s">
        <v>23</v>
      </c>
      <c r="EZ12" s="16" t="s">
        <v>23</v>
      </c>
      <c r="FA12" s="16" t="s">
        <v>23</v>
      </c>
      <c r="FB12" s="16" t="s">
        <v>23</v>
      </c>
      <c r="FC12" s="16" t="s">
        <v>23</v>
      </c>
      <c r="FD12" s="16" t="s">
        <v>23</v>
      </c>
      <c r="FE12" s="16" t="s">
        <v>23</v>
      </c>
      <c r="FF12" s="16" t="s">
        <v>23</v>
      </c>
      <c r="FG12" s="16" t="s">
        <v>23</v>
      </c>
      <c r="FH12" s="16" t="s">
        <v>23</v>
      </c>
      <c r="FI12" s="16" t="s">
        <v>23</v>
      </c>
      <c r="FJ12" s="16" t="s">
        <v>23</v>
      </c>
      <c r="FK12" s="16" t="s">
        <v>23</v>
      </c>
      <c r="FL12" s="16" t="s">
        <v>23</v>
      </c>
      <c r="FM12" s="16" t="s">
        <v>23</v>
      </c>
      <c r="FN12" s="16" t="s">
        <v>23</v>
      </c>
      <c r="FO12" s="16" t="s">
        <v>23</v>
      </c>
      <c r="FP12" s="16" t="s">
        <v>23</v>
      </c>
      <c r="FQ12" s="16" t="s">
        <v>23</v>
      </c>
      <c r="FR12" s="16" t="s">
        <v>23</v>
      </c>
      <c r="FS12" s="16" t="s">
        <v>23</v>
      </c>
      <c r="FT12" s="16" t="s">
        <v>23</v>
      </c>
      <c r="FU12" s="16" t="s">
        <v>23</v>
      </c>
      <c r="FV12" s="16" t="s">
        <v>23</v>
      </c>
      <c r="FW12" s="16" t="s">
        <v>23</v>
      </c>
      <c r="FX12" s="16" t="s">
        <v>23</v>
      </c>
      <c r="FY12" s="16" t="s">
        <v>23</v>
      </c>
      <c r="FZ12" s="16" t="s">
        <v>23</v>
      </c>
      <c r="GA12" s="16" t="s">
        <v>23</v>
      </c>
      <c r="GB12" s="16" t="s">
        <v>23</v>
      </c>
      <c r="GC12" s="16" t="s">
        <v>23</v>
      </c>
      <c r="GD12" s="16" t="s">
        <v>23</v>
      </c>
      <c r="GE12" s="16" t="s">
        <v>23</v>
      </c>
      <c r="GF12" s="16" t="s">
        <v>23</v>
      </c>
      <c r="GG12" s="16" t="s">
        <v>23</v>
      </c>
      <c r="GH12" s="16" t="s">
        <v>23</v>
      </c>
      <c r="GI12" s="16" t="s">
        <v>23</v>
      </c>
      <c r="GJ12" s="16" t="s">
        <v>23</v>
      </c>
      <c r="GK12" s="16" t="s">
        <v>23</v>
      </c>
      <c r="GL12" s="16" t="s">
        <v>23</v>
      </c>
      <c r="GM12" s="16" t="s">
        <v>23</v>
      </c>
      <c r="GN12" s="16" t="s">
        <v>23</v>
      </c>
      <c r="GO12" s="16" t="s">
        <v>23</v>
      </c>
      <c r="GP12" s="16" t="s">
        <v>23</v>
      </c>
      <c r="GQ12" s="16" t="s">
        <v>23</v>
      </c>
      <c r="GR12" s="16" t="s">
        <v>23</v>
      </c>
      <c r="GS12" s="16" t="s">
        <v>23</v>
      </c>
      <c r="GT12" s="16" t="s">
        <v>23</v>
      </c>
      <c r="GU12" s="16" t="s">
        <v>23</v>
      </c>
      <c r="GV12" s="16" t="s">
        <v>23</v>
      </c>
      <c r="GW12" s="16" t="s">
        <v>23</v>
      </c>
      <c r="GX12" s="16" t="s">
        <v>23</v>
      </c>
      <c r="GY12" s="16" t="s">
        <v>23</v>
      </c>
      <c r="GZ12" s="16" t="s">
        <v>23</v>
      </c>
      <c r="HA12" s="16" t="s">
        <v>23</v>
      </c>
      <c r="HB12" s="16" t="s">
        <v>23</v>
      </c>
      <c r="HC12" s="16" t="s">
        <v>23</v>
      </c>
      <c r="HD12" s="16" t="s">
        <v>23</v>
      </c>
      <c r="HE12" s="16" t="s">
        <v>23</v>
      </c>
      <c r="HF12" s="16" t="s">
        <v>23</v>
      </c>
      <c r="HG12" s="16" t="s">
        <v>23</v>
      </c>
      <c r="HH12" s="16" t="s">
        <v>23</v>
      </c>
      <c r="HI12" s="16" t="s">
        <v>23</v>
      </c>
      <c r="HJ12" s="16" t="s">
        <v>23</v>
      </c>
      <c r="HK12" s="16" t="s">
        <v>23</v>
      </c>
      <c r="HL12" s="16" t="s">
        <v>23</v>
      </c>
      <c r="HM12" s="16" t="s">
        <v>23</v>
      </c>
      <c r="HN12" s="16" t="s">
        <v>23</v>
      </c>
      <c r="HO12" s="16" t="s">
        <v>23</v>
      </c>
      <c r="HP12" s="16" t="s">
        <v>23</v>
      </c>
      <c r="HQ12" s="16" t="s">
        <v>23</v>
      </c>
      <c r="HR12" s="16" t="s">
        <v>23</v>
      </c>
      <c r="HS12" s="16" t="s">
        <v>23</v>
      </c>
      <c r="HT12" s="16" t="s">
        <v>23</v>
      </c>
      <c r="HU12" s="16" t="s">
        <v>23</v>
      </c>
      <c r="HV12" s="16" t="s">
        <v>23</v>
      </c>
      <c r="HW12" s="16" t="s">
        <v>23</v>
      </c>
      <c r="HX12" s="16" t="s">
        <v>23</v>
      </c>
      <c r="HY12" s="16" t="s">
        <v>23</v>
      </c>
      <c r="HZ12" s="16" t="s">
        <v>23</v>
      </c>
      <c r="IA12" s="16" t="s">
        <v>23</v>
      </c>
      <c r="IB12" s="16" t="s">
        <v>23</v>
      </c>
      <c r="IC12" s="16" t="s">
        <v>23</v>
      </c>
      <c r="ID12" s="16" t="s">
        <v>23</v>
      </c>
      <c r="IE12" s="16" t="s">
        <v>23</v>
      </c>
      <c r="IF12" s="16" t="s">
        <v>23</v>
      </c>
      <c r="IG12" s="16" t="s">
        <v>23</v>
      </c>
      <c r="IH12" s="16" t="s">
        <v>23</v>
      </c>
      <c r="II12" s="16" t="s">
        <v>23</v>
      </c>
      <c r="IJ12" s="16" t="s">
        <v>23</v>
      </c>
      <c r="IK12" s="16" t="s">
        <v>23</v>
      </c>
      <c r="IL12" s="16" t="s">
        <v>23</v>
      </c>
      <c r="IM12" s="16" t="s">
        <v>23</v>
      </c>
      <c r="IN12" s="16" t="s">
        <v>23</v>
      </c>
      <c r="IO12" s="16" t="s">
        <v>23</v>
      </c>
      <c r="IP12" s="16" t="s">
        <v>23</v>
      </c>
      <c r="IQ12" s="16" t="s">
        <v>23</v>
      </c>
      <c r="IR12" s="16" t="s">
        <v>23</v>
      </c>
      <c r="IS12" s="16" t="s">
        <v>23</v>
      </c>
      <c r="IT12" s="16" t="s">
        <v>23</v>
      </c>
      <c r="IU12" s="16" t="s">
        <v>23</v>
      </c>
      <c r="IV12" s="16" t="s">
        <v>23</v>
      </c>
    </row>
    <row r="13" spans="1:256" s="18" customFormat="1" ht="72" customHeight="1" thickBot="1">
      <c r="A13" s="34" t="s">
        <v>40</v>
      </c>
      <c r="B13" s="104" t="s">
        <v>27</v>
      </c>
      <c r="C13" s="34" t="s">
        <v>28</v>
      </c>
      <c r="D13" s="35" t="s">
        <v>26</v>
      </c>
      <c r="E13" s="51">
        <v>0</v>
      </c>
      <c r="F13" s="52">
        <f t="shared" si="0"/>
        <v>9280</v>
      </c>
      <c r="G13" s="51">
        <v>9280</v>
      </c>
      <c r="H13" s="51">
        <v>2779.5</v>
      </c>
      <c r="I13" s="82">
        <f t="shared" si="1"/>
        <v>0.29951508620689654</v>
      </c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8" customFormat="1" ht="72" customHeight="1">
      <c r="A14" s="30" t="s">
        <v>41</v>
      </c>
      <c r="B14" s="105" t="s">
        <v>34</v>
      </c>
      <c r="C14" s="30" t="s">
        <v>35</v>
      </c>
      <c r="D14" s="31" t="s">
        <v>5</v>
      </c>
      <c r="E14" s="53">
        <v>0</v>
      </c>
      <c r="F14" s="54">
        <f t="shared" si="0"/>
        <v>53471.97</v>
      </c>
      <c r="G14" s="53">
        <v>53471.97</v>
      </c>
      <c r="H14" s="53">
        <v>5974.6</v>
      </c>
      <c r="I14" s="83">
        <f t="shared" si="1"/>
        <v>0.11173330625372509</v>
      </c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9" s="8" customFormat="1" ht="48" customHeight="1">
      <c r="A15" s="28">
        <v>10</v>
      </c>
      <c r="B15" s="106">
        <v>852</v>
      </c>
      <c r="C15" s="114">
        <v>85219</v>
      </c>
      <c r="D15" s="12" t="s">
        <v>5</v>
      </c>
      <c r="E15" s="55">
        <v>303008</v>
      </c>
      <c r="F15" s="39">
        <f t="shared" si="0"/>
        <v>0</v>
      </c>
      <c r="G15" s="40">
        <v>303008</v>
      </c>
      <c r="H15" s="56">
        <v>164953.82</v>
      </c>
      <c r="I15" s="81">
        <f t="shared" si="1"/>
        <v>0.5443876729327278</v>
      </c>
    </row>
    <row r="16" spans="1:9" s="19" customFormat="1" ht="85.5" customHeight="1">
      <c r="A16" s="29">
        <v>11</v>
      </c>
      <c r="B16" s="106">
        <v>900</v>
      </c>
      <c r="C16" s="114">
        <v>90002</v>
      </c>
      <c r="D16" s="20" t="s">
        <v>36</v>
      </c>
      <c r="E16" s="57">
        <v>0</v>
      </c>
      <c r="F16" s="39">
        <f t="shared" si="0"/>
        <v>356708</v>
      </c>
      <c r="G16" s="58" t="s">
        <v>37</v>
      </c>
      <c r="H16" s="59">
        <v>356707.74</v>
      </c>
      <c r="I16" s="81">
        <f t="shared" si="1"/>
        <v>0.9999992711125065</v>
      </c>
    </row>
    <row r="17" spans="1:9" s="8" customFormat="1" ht="33.75" customHeight="1" thickBot="1">
      <c r="A17" s="23">
        <v>12</v>
      </c>
      <c r="B17" s="102">
        <v>926</v>
      </c>
      <c r="C17" s="113">
        <v>92605</v>
      </c>
      <c r="D17" s="21" t="s">
        <v>30</v>
      </c>
      <c r="E17" s="43">
        <v>93346</v>
      </c>
      <c r="F17" s="39">
        <f t="shared" si="0"/>
        <v>-17140</v>
      </c>
      <c r="G17" s="60">
        <v>76206</v>
      </c>
      <c r="H17" s="61">
        <v>74315.31</v>
      </c>
      <c r="I17" s="81">
        <f t="shared" si="1"/>
        <v>0.975189748838674</v>
      </c>
    </row>
    <row r="18" spans="1:9" ht="16.5" thickBot="1">
      <c r="A18" s="3"/>
      <c r="B18" s="10"/>
      <c r="C18" s="3"/>
      <c r="D18" s="13" t="s">
        <v>4</v>
      </c>
      <c r="E18" s="62">
        <f>SUM(E19:E25)</f>
        <v>4291360</v>
      </c>
      <c r="F18" s="62">
        <f>SUM(F19:F25)</f>
        <v>-623358</v>
      </c>
      <c r="G18" s="62">
        <f>SUM(G19:G25)</f>
        <v>3668002</v>
      </c>
      <c r="H18" s="62">
        <f>SUM(H19:H25)</f>
        <v>1558200.27</v>
      </c>
      <c r="I18" s="84">
        <f t="shared" si="1"/>
        <v>0.42480900228516777</v>
      </c>
    </row>
    <row r="19" spans="1:9" s="8" customFormat="1" ht="28.5">
      <c r="A19" s="5">
        <v>1</v>
      </c>
      <c r="B19" s="107" t="s">
        <v>10</v>
      </c>
      <c r="C19" s="115" t="s">
        <v>11</v>
      </c>
      <c r="D19" s="21" t="s">
        <v>20</v>
      </c>
      <c r="E19" s="63">
        <v>0</v>
      </c>
      <c r="F19" s="64">
        <f>G19-E19</f>
        <v>41001</v>
      </c>
      <c r="G19" s="63">
        <v>41001</v>
      </c>
      <c r="H19" s="65">
        <v>0</v>
      </c>
      <c r="I19" s="85">
        <f>H19/G19%</f>
        <v>0</v>
      </c>
    </row>
    <row r="20" spans="1:9" s="8" customFormat="1" ht="57" customHeight="1">
      <c r="A20" s="6">
        <v>2</v>
      </c>
      <c r="B20" s="107" t="s">
        <v>10</v>
      </c>
      <c r="C20" s="115" t="s">
        <v>11</v>
      </c>
      <c r="D20" s="21" t="s">
        <v>21</v>
      </c>
      <c r="E20" s="66">
        <v>0</v>
      </c>
      <c r="F20" s="67">
        <f aca="true" t="shared" si="2" ref="F20:F25">G20-E20</f>
        <v>57124</v>
      </c>
      <c r="G20" s="68">
        <v>57124</v>
      </c>
      <c r="H20" s="68">
        <v>0</v>
      </c>
      <c r="I20" s="86">
        <f>H20/G20%</f>
        <v>0</v>
      </c>
    </row>
    <row r="21" spans="1:256" s="18" customFormat="1" ht="72.75" customHeight="1">
      <c r="A21" s="22" t="s">
        <v>42</v>
      </c>
      <c r="B21" s="20" t="s">
        <v>10</v>
      </c>
      <c r="C21" s="116" t="s">
        <v>11</v>
      </c>
      <c r="D21" s="21" t="s">
        <v>17</v>
      </c>
      <c r="E21" s="58">
        <v>0</v>
      </c>
      <c r="F21" s="69">
        <f t="shared" si="2"/>
        <v>47454</v>
      </c>
      <c r="G21" s="58">
        <v>47454</v>
      </c>
      <c r="H21" s="58">
        <v>0</v>
      </c>
      <c r="I21" s="87">
        <f>H21/G21%</f>
        <v>0</v>
      </c>
      <c r="J21" s="17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9" s="8" customFormat="1" ht="51" customHeight="1" thickBot="1">
      <c r="A22" s="32">
        <v>4</v>
      </c>
      <c r="B22" s="108">
        <v>754</v>
      </c>
      <c r="C22" s="32">
        <v>75412</v>
      </c>
      <c r="D22" s="33" t="s">
        <v>7</v>
      </c>
      <c r="E22" s="70">
        <v>800000</v>
      </c>
      <c r="F22" s="71">
        <f t="shared" si="2"/>
        <v>-14797</v>
      </c>
      <c r="G22" s="72">
        <v>785203</v>
      </c>
      <c r="H22" s="73">
        <v>781920</v>
      </c>
      <c r="I22" s="88">
        <f>H22/G22</f>
        <v>0.9958189156179994</v>
      </c>
    </row>
    <row r="23" spans="1:9" s="8" customFormat="1" ht="33" customHeight="1">
      <c r="A23" s="5">
        <v>5</v>
      </c>
      <c r="B23" s="109">
        <v>801</v>
      </c>
      <c r="C23" s="5">
        <v>80101</v>
      </c>
      <c r="D23" s="11" t="s">
        <v>6</v>
      </c>
      <c r="E23" s="74">
        <v>679934</v>
      </c>
      <c r="F23" s="75">
        <f t="shared" si="2"/>
        <v>-259040</v>
      </c>
      <c r="G23" s="76">
        <v>420894</v>
      </c>
      <c r="H23" s="77">
        <v>0</v>
      </c>
      <c r="I23" s="87">
        <f>H23/G23%</f>
        <v>0</v>
      </c>
    </row>
    <row r="24" spans="1:9" s="8" customFormat="1" ht="73.5" customHeight="1">
      <c r="A24" s="5">
        <v>6</v>
      </c>
      <c r="B24" s="110">
        <v>801</v>
      </c>
      <c r="C24" s="6">
        <v>80195</v>
      </c>
      <c r="D24" s="21" t="s">
        <v>26</v>
      </c>
      <c r="E24" s="74">
        <v>0</v>
      </c>
      <c r="F24" s="78">
        <f t="shared" si="2"/>
        <v>4900</v>
      </c>
      <c r="G24" s="76">
        <v>4900</v>
      </c>
      <c r="H24" s="77">
        <v>4878.7</v>
      </c>
      <c r="I24" s="86">
        <f>H24/G24</f>
        <v>0.9956530612244897</v>
      </c>
    </row>
    <row r="25" spans="1:9" s="8" customFormat="1" ht="37.5" customHeight="1" thickBot="1">
      <c r="A25" s="6">
        <v>7</v>
      </c>
      <c r="B25" s="110">
        <v>921</v>
      </c>
      <c r="C25" s="7">
        <v>92109</v>
      </c>
      <c r="D25" s="93" t="s">
        <v>29</v>
      </c>
      <c r="E25" s="94">
        <v>2811426</v>
      </c>
      <c r="F25" s="95">
        <f t="shared" si="2"/>
        <v>-500000</v>
      </c>
      <c r="G25" s="94">
        <v>2311426</v>
      </c>
      <c r="H25" s="96">
        <v>771401.57</v>
      </c>
      <c r="I25" s="87">
        <f>H25/G25</f>
        <v>0.3337340542158823</v>
      </c>
    </row>
    <row r="26" spans="1:9" s="8" customFormat="1" ht="23.25" customHeight="1" thickBot="1">
      <c r="A26" s="14"/>
      <c r="B26" s="36"/>
      <c r="C26" s="97"/>
      <c r="D26" s="15" t="s">
        <v>13</v>
      </c>
      <c r="E26" s="79">
        <f>E5+E18</f>
        <v>4896825</v>
      </c>
      <c r="F26" s="79">
        <f>F5+F18</f>
        <v>-165576.03000000003</v>
      </c>
      <c r="G26" s="79">
        <f>G5+G18</f>
        <v>4731248.97</v>
      </c>
      <c r="H26" s="79">
        <f>H5+H18</f>
        <v>2253580.25</v>
      </c>
      <c r="I26" s="98">
        <f>H26/G26</f>
        <v>0.47631825428962793</v>
      </c>
    </row>
  </sheetData>
  <printOptions/>
  <pageMargins left="0.1968503937007874" right="0.1968503937007874" top="0.69" bottom="0.5" header="0.5118110236220472" footer="0.2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Janina.Gunia</cp:lastModifiedBy>
  <cp:lastPrinted>2014-08-27T09:57:07Z</cp:lastPrinted>
  <dcterms:created xsi:type="dcterms:W3CDTF">1997-02-26T13:46:56Z</dcterms:created>
  <dcterms:modified xsi:type="dcterms:W3CDTF">2014-09-04T12:58:07Z</dcterms:modified>
  <cp:category/>
  <cp:version/>
  <cp:contentType/>
  <cp:contentStatus/>
</cp:coreProperties>
</file>