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15" windowHeight="5640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'Arkusz1'!$A$1:$K$78</definedName>
    <definedName name="_xlnm.Print_Area" localSheetId="1">'Arkusz2'!$A$1:$L$77</definedName>
    <definedName name="_xlnm.Print_Titles" localSheetId="0">'Arkusz1'!$6:$7</definedName>
    <definedName name="_xlnm.Print_Titles" localSheetId="1">'Arkusz2'!$6:$7</definedName>
  </definedNames>
  <calcPr fullCalcOnLoad="1"/>
</workbook>
</file>

<file path=xl/sharedStrings.xml><?xml version="1.0" encoding="utf-8"?>
<sst xmlns="http://schemas.openxmlformats.org/spreadsheetml/2006/main" count="256" uniqueCount="101">
  <si>
    <t>dział</t>
  </si>
  <si>
    <t>rozdz</t>
  </si>
  <si>
    <t>§</t>
  </si>
  <si>
    <t>wyszczególnienie</t>
  </si>
  <si>
    <t>przedmiotowa</t>
  </si>
  <si>
    <t>podmiotowa</t>
  </si>
  <si>
    <t>celowa</t>
  </si>
  <si>
    <t>uwagi</t>
  </si>
  <si>
    <t>z tego dotacja</t>
  </si>
  <si>
    <t>I. Jednostki sektora finasów publicznych</t>
  </si>
  <si>
    <t>1.Zakłady budżetowe</t>
  </si>
  <si>
    <t>II. Jednostki spoza sektora finasów publicznych</t>
  </si>
  <si>
    <t>1.Pozostałe podmioty</t>
  </si>
  <si>
    <t>Transport i łączność</t>
  </si>
  <si>
    <t>Drogi publiczne powiatowe</t>
  </si>
  <si>
    <t xml:space="preserve">dotacja dla Powiatu Kłodzkiego na remont ul.Okrzei </t>
  </si>
  <si>
    <t>Bezpieczeństwo publiczne i ochrona przeciwpożarowa</t>
  </si>
  <si>
    <t>Zarządzanie kryzysowe</t>
  </si>
  <si>
    <t>Razem</t>
  </si>
  <si>
    <t>700</t>
  </si>
  <si>
    <t>Gospodarka mieszkaniowa</t>
  </si>
  <si>
    <t>Zakłady gospodarki mieszkaniowej</t>
  </si>
  <si>
    <t>Zarząd Budynków Komunalnych</t>
  </si>
  <si>
    <t>remont budynków komunalnych</t>
  </si>
  <si>
    <t>remont mieszkań-Program romski</t>
  </si>
  <si>
    <t>Pozostała działalność</t>
  </si>
  <si>
    <t>odpis na fundusz remontowy wspólnot mieszkaniowych z udziałem gminy</t>
  </si>
  <si>
    <t>Ochrona zdrowia</t>
  </si>
  <si>
    <t>Przeciwdziałanie alkoholizmowi</t>
  </si>
  <si>
    <t>Kultura i ochrona dziedzictwa narodowego</t>
  </si>
  <si>
    <t>Domy kultury</t>
  </si>
  <si>
    <t>Miejsko-Gminny Ośrodek Kultury</t>
  </si>
  <si>
    <t>Biblioteki</t>
  </si>
  <si>
    <t>Biblioteka Publiczna Miasta i Gminy</t>
  </si>
  <si>
    <t>Muzea</t>
  </si>
  <si>
    <t>Muzeum Filumenistyczne</t>
  </si>
  <si>
    <t>Oświata i wychowanie</t>
  </si>
  <si>
    <t>Szkoły podstawowe</t>
  </si>
  <si>
    <t>Oddziały przedszkolne w szkołach Podstawowych</t>
  </si>
  <si>
    <t>Towarzystwo Miłośników Gorzanowa-prowadzenie SP</t>
  </si>
  <si>
    <t>Towarzystwo Miłośników Gorzanowa-oodział przedszkolny</t>
  </si>
  <si>
    <t>Pozostała dzialalność</t>
  </si>
  <si>
    <t>Kłodzka wstęga Sudetów</t>
  </si>
  <si>
    <t>Programy profilaktyki zdrowotnej</t>
  </si>
  <si>
    <t>Pomoc społeczna</t>
  </si>
  <si>
    <t>dotacja na prowadzenie świetlicy środowiskowej</t>
  </si>
  <si>
    <t>Pozostałe zadania w zakresie kultury</t>
  </si>
  <si>
    <t>Kultura fizyczna i sport</t>
  </si>
  <si>
    <t>Zadania w zakresie kultury fizycznej i sportu</t>
  </si>
  <si>
    <t>Administracja publiczna</t>
  </si>
  <si>
    <t>dotacja dla Powiatu Kłodzkiego na Lokalny System Ochrony Przeciwpowodziowej</t>
  </si>
  <si>
    <t>851</t>
  </si>
  <si>
    <t>dotacja CIS reintegracja zawodowa</t>
  </si>
  <si>
    <t>2. Samorządowe Instytucje Kultury</t>
  </si>
  <si>
    <t>3.Pozostałe podmioty</t>
  </si>
  <si>
    <t>Ogółem dotacje</t>
  </si>
  <si>
    <t>Waliszowskie Stowarzyszenie Edukacyjne-prowadzenie SP</t>
  </si>
  <si>
    <t>dotacja dla alternatywnych ośrodków edukacji przedszkolnej</t>
  </si>
  <si>
    <t xml:space="preserve">Oświata i wychowanie </t>
  </si>
  <si>
    <t>Przedszkola</t>
  </si>
  <si>
    <t>dotacja dla Gminy Polanica-punkty przedszkolne</t>
  </si>
  <si>
    <t>dotacja Gmina Kłodzko-dowóz dzieci</t>
  </si>
  <si>
    <t>Stowarzyszenie Stara Łomnica Dzieciom-zespół wychowania przedszkolnego</t>
  </si>
  <si>
    <t>Stowarzyszenie Rozwoju Wsi Wilkanów-zespół wychowania przedszkolnego</t>
  </si>
  <si>
    <t>Towarzystwo Miłośników Gorzanowa-zespół wychowania przedszkolnego</t>
  </si>
  <si>
    <t>Waliszowskie Stowarzyszenie Edukacyjne-prowadzenie oddz.O</t>
  </si>
  <si>
    <t>dotacje na zadania w zakresie kultury</t>
  </si>
  <si>
    <t>Ochrona zabytków i opieka nad zabytkami</t>
  </si>
  <si>
    <t>dotacja na zabytki z rejestru zabytków</t>
  </si>
  <si>
    <t>Zestawienie planowanych dotacji udzielanych z budżetu gminy Bystrzyca Kł na 2011 rok</t>
  </si>
  <si>
    <t>OGÓŁEM JSFP</t>
  </si>
  <si>
    <t>OGÓŁEM JSSFP</t>
  </si>
  <si>
    <t>środki na zadania w zakresie upowszechniania kultury fizycznej i sportu</t>
  </si>
  <si>
    <t>Gospodarka komunalna i ochrona środowiska</t>
  </si>
  <si>
    <t>Wpływy związane z gromadzeniem opłat i kar za korzystanie ze środowiska</t>
  </si>
  <si>
    <t>dotacja Bystrzyckie Stowarzyszenie Dobroczynne-grupy wsparcia</t>
  </si>
  <si>
    <t>dotacja TPD-praca z dziećmi i młodzieżą zaniedbaną wychowawczo</t>
  </si>
  <si>
    <t>środki -program rehabilitacji kobiet po mastektomii</t>
  </si>
  <si>
    <t>Plan przed zmianą</t>
  </si>
  <si>
    <t>Plan po zmianie</t>
  </si>
  <si>
    <t>Zmiana</t>
  </si>
  <si>
    <t>852</t>
  </si>
  <si>
    <t>Centra Integracji Społecznej</t>
  </si>
  <si>
    <t>remonty w budynkach-hydroizolacje</t>
  </si>
  <si>
    <t>Miejsko-Gminny Ośrodek Kultury-program romski</t>
  </si>
  <si>
    <t>Gospodarka Mieszkaniowa</t>
  </si>
  <si>
    <t>Chrześcijańska Wspólnota Zielonoświątkowa-program romski-remont Domu Modlitwy</t>
  </si>
  <si>
    <t>Komendy wojewódzkie policji</t>
  </si>
  <si>
    <t>Dotacja dla Komendy Powiatowej Policji na nagrody</t>
  </si>
  <si>
    <t>Komenda Powiatowa Państwowej strazy Pożarnej</t>
  </si>
  <si>
    <t>Dotacja dla Komendy Powiatowej Państwowej Straży Pożarnej w Klodzku na sztandar</t>
  </si>
  <si>
    <t>Dotacja przedmiotowa z budżetu dla samorządowego zakładu budżetowego</t>
  </si>
  <si>
    <t>Dotacja CIS -Projekt Romowie w integracji społecznej i zawodowej</t>
  </si>
  <si>
    <t>roboty zduńskie w budynkach komunalnych</t>
  </si>
  <si>
    <t>zakup wodomierzy</t>
  </si>
  <si>
    <t>Rady Miejskiej w Bystrzycy Kłodzkiej</t>
  </si>
  <si>
    <t>Załącznik nr 4 do uchwały nr</t>
  </si>
  <si>
    <t xml:space="preserve">z dnia 29 grudnia 2011 roku </t>
  </si>
  <si>
    <t>Burmistrza Bystrzycy Kłodzkiej</t>
  </si>
  <si>
    <t>z dnia 30 grudnia 2011 roku.</t>
  </si>
  <si>
    <t>Załącznik nr 3 do zarządzenia nr 0050.539.2011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</si>
</sst>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0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 wrapText="1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left" wrapText="1"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3" xfId="0" applyFont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2" fillId="0" borderId="4" xfId="0" applyFont="1" applyBorder="1" applyAlignment="1">
      <alignment/>
    </xf>
    <xf numFmtId="0" fontId="0" fillId="0" borderId="9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7" fillId="0" borderId="4" xfId="0" applyFont="1" applyBorder="1" applyAlignment="1">
      <alignment wrapText="1"/>
    </xf>
    <xf numFmtId="4" fontId="4" fillId="0" borderId="3" xfId="0" applyNumberFormat="1" applyFont="1" applyBorder="1" applyAlignment="1">
      <alignment/>
    </xf>
    <xf numFmtId="0" fontId="0" fillId="0" borderId="6" xfId="0" applyFont="1" applyBorder="1" applyAlignment="1">
      <alignment horizontal="left" wrapText="1"/>
    </xf>
    <xf numFmtId="0" fontId="0" fillId="0" borderId="3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4" fontId="4" fillId="0" borderId="3" xfId="0" applyNumberFormat="1" applyFont="1" applyBorder="1" applyAlignment="1">
      <alignment horizontal="right"/>
    </xf>
    <xf numFmtId="49" fontId="0" fillId="2" borderId="3" xfId="0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wrapText="1"/>
    </xf>
    <xf numFmtId="0" fontId="0" fillId="2" borderId="3" xfId="0" applyFont="1" applyFill="1" applyBorder="1" applyAlignment="1">
      <alignment/>
    </xf>
    <xf numFmtId="49" fontId="0" fillId="2" borderId="3" xfId="0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wrapText="1"/>
    </xf>
    <xf numFmtId="0" fontId="0" fillId="2" borderId="3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164" fontId="0" fillId="2" borderId="3" xfId="0" applyNumberFormat="1" applyFont="1" applyFill="1" applyBorder="1" applyAlignment="1">
      <alignment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4" fontId="4" fillId="2" borderId="3" xfId="0" applyNumberFormat="1" applyFont="1" applyFill="1" applyBorder="1" applyAlignment="1">
      <alignment/>
    </xf>
    <xf numFmtId="4" fontId="5" fillId="0" borderId="3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4" fontId="8" fillId="0" borderId="0" xfId="0" applyNumberFormat="1" applyFont="1" applyFill="1" applyBorder="1" applyAlignment="1" applyProtection="1">
      <alignment horizontal="left"/>
      <protection locked="0"/>
    </xf>
    <xf numFmtId="4" fontId="0" fillId="0" borderId="0" xfId="0" applyNumberFormat="1" applyFont="1" applyAlignment="1">
      <alignment horizontal="right"/>
    </xf>
    <xf numFmtId="4" fontId="6" fillId="0" borderId="3" xfId="0" applyNumberFormat="1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4" fontId="4" fillId="2" borderId="3" xfId="0" applyNumberFormat="1" applyFont="1" applyFill="1" applyBorder="1" applyAlignment="1">
      <alignment/>
    </xf>
    <xf numFmtId="4" fontId="5" fillId="0" borderId="4" xfId="0" applyNumberFormat="1" applyFont="1" applyBorder="1" applyAlignment="1">
      <alignment horizontal="right"/>
    </xf>
    <xf numFmtId="4" fontId="4" fillId="2" borderId="3" xfId="0" applyNumberFormat="1" applyFont="1" applyFill="1" applyBorder="1" applyAlignment="1">
      <alignment horizontal="right"/>
    </xf>
    <xf numFmtId="4" fontId="4" fillId="0" borderId="3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5" fillId="3" borderId="3" xfId="0" applyNumberFormat="1" applyFont="1" applyFill="1" applyBorder="1" applyAlignment="1">
      <alignment horizontal="right"/>
    </xf>
    <xf numFmtId="4" fontId="5" fillId="3" borderId="11" xfId="0" applyNumberFormat="1" applyFont="1" applyFill="1" applyBorder="1" applyAlignment="1">
      <alignment horizontal="right"/>
    </xf>
    <xf numFmtId="4" fontId="5" fillId="3" borderId="8" xfId="0" applyNumberFormat="1" applyFont="1" applyFill="1" applyBorder="1" applyAlignment="1">
      <alignment horizontal="right"/>
    </xf>
    <xf numFmtId="0" fontId="2" fillId="3" borderId="3" xfId="0" applyFont="1" applyFill="1" applyBorder="1" applyAlignment="1">
      <alignment wrapText="1"/>
    </xf>
    <xf numFmtId="0" fontId="2" fillId="3" borderId="0" xfId="0" applyFont="1" applyFill="1" applyAlignment="1">
      <alignment/>
    </xf>
    <xf numFmtId="0" fontId="2" fillId="3" borderId="3" xfId="0" applyFont="1" applyFill="1" applyBorder="1" applyAlignment="1">
      <alignment horizontal="left" wrapText="1"/>
    </xf>
    <xf numFmtId="164" fontId="0" fillId="0" borderId="3" xfId="0" applyNumberFormat="1" applyFont="1" applyBorder="1" applyAlignment="1">
      <alignment wrapText="1"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" xfId="0" applyFont="1" applyFill="1" applyBorder="1" applyAlignment="1">
      <alignment horizontal="center"/>
    </xf>
    <xf numFmtId="4" fontId="4" fillId="0" borderId="4" xfId="0" applyNumberFormat="1" applyFont="1" applyBorder="1" applyAlignment="1">
      <alignment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wrapText="1"/>
    </xf>
    <xf numFmtId="49" fontId="2" fillId="0" borderId="3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/>
    </xf>
    <xf numFmtId="4" fontId="4" fillId="0" borderId="3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/>
    </xf>
    <xf numFmtId="4" fontId="4" fillId="0" borderId="3" xfId="0" applyNumberFormat="1" applyFont="1" applyFill="1" applyBorder="1" applyAlignment="1">
      <alignment/>
    </xf>
    <xf numFmtId="4" fontId="4" fillId="2" borderId="3" xfId="0" applyNumberFormat="1" applyFont="1" applyFill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5" fillId="3" borderId="3" xfId="0" applyNumberFormat="1" applyFont="1" applyFill="1" applyBorder="1" applyAlignment="1">
      <alignment horizontal="right"/>
    </xf>
    <xf numFmtId="2" fontId="0" fillId="0" borderId="4" xfId="0" applyNumberFormat="1" applyFont="1" applyBorder="1" applyAlignment="1">
      <alignment wrapText="1"/>
    </xf>
    <xf numFmtId="49" fontId="2" fillId="0" borderId="7" xfId="0" applyNumberFormat="1" applyFont="1" applyBorder="1" applyAlignment="1">
      <alignment horizontal="center" wrapText="1"/>
    </xf>
    <xf numFmtId="4" fontId="9" fillId="0" borderId="0" xfId="0" applyNumberFormat="1" applyFont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wrapText="1"/>
    </xf>
    <xf numFmtId="4" fontId="4" fillId="0" borderId="2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4" fontId="4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" fontId="0" fillId="0" borderId="0" xfId="0" applyNumberFormat="1" applyFont="1" applyAlignment="1">
      <alignment/>
    </xf>
    <xf numFmtId="4" fontId="6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0" fillId="0" borderId="3" xfId="0" applyFont="1" applyBorder="1" applyAlignment="1">
      <alignment horizontal="center"/>
    </xf>
    <xf numFmtId="4" fontId="0" fillId="0" borderId="8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9" xfId="0" applyFont="1" applyBorder="1" applyAlignment="1">
      <alignment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2" fillId="0" borderId="8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4" fontId="0" fillId="0" borderId="2" xfId="0" applyNumberForma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view="pageBreakPreview" zoomScale="75" zoomScaleNormal="75" zoomScaleSheetLayoutView="75" workbookViewId="0" topLeftCell="A1">
      <selection activeCell="A1" sqref="A1:IV16384"/>
    </sheetView>
  </sheetViews>
  <sheetFormatPr defaultColWidth="9.140625" defaultRowHeight="12.75"/>
  <cols>
    <col min="1" max="1" width="4.8515625" style="5" customWidth="1"/>
    <col min="2" max="2" width="6.7109375" style="5" customWidth="1"/>
    <col min="3" max="3" width="6.140625" style="5" customWidth="1"/>
    <col min="4" max="4" width="23.421875" style="29" customWidth="1"/>
    <col min="5" max="5" width="13.7109375" style="75" customWidth="1"/>
    <col min="6" max="6" width="12.421875" style="75" customWidth="1"/>
    <col min="7" max="8" width="13.57421875" style="75" customWidth="1"/>
    <col min="9" max="9" width="15.00390625" style="75" customWidth="1"/>
    <col min="10" max="10" width="13.28125" style="75" customWidth="1"/>
    <col min="11" max="11" width="25.8515625" style="35" customWidth="1"/>
    <col min="12" max="16384" width="9.140625" style="4" customWidth="1"/>
  </cols>
  <sheetData>
    <row r="1" spans="1:10" s="3" customFormat="1" ht="12.75">
      <c r="A1" s="1"/>
      <c r="B1" s="1"/>
      <c r="C1" s="1"/>
      <c r="D1" s="2"/>
      <c r="E1" s="66"/>
      <c r="F1" s="66"/>
      <c r="G1" s="66"/>
      <c r="H1" s="66"/>
      <c r="I1" s="67" t="s">
        <v>96</v>
      </c>
      <c r="J1" s="30"/>
    </row>
    <row r="2" spans="1:10" s="3" customFormat="1" ht="12.75">
      <c r="A2" s="1"/>
      <c r="B2" s="1"/>
      <c r="C2" s="1"/>
      <c r="D2" s="2"/>
      <c r="E2" s="68"/>
      <c r="F2" s="68"/>
      <c r="G2" s="68"/>
      <c r="H2" s="68"/>
      <c r="I2" s="67" t="s">
        <v>95</v>
      </c>
      <c r="J2" s="30"/>
    </row>
    <row r="3" spans="1:10" s="3" customFormat="1" ht="12.75">
      <c r="A3" s="1"/>
      <c r="B3" s="1"/>
      <c r="C3" s="1"/>
      <c r="D3" s="2"/>
      <c r="E3" s="68"/>
      <c r="F3" s="68"/>
      <c r="G3" s="68"/>
      <c r="H3" s="68"/>
      <c r="I3" s="109" t="s">
        <v>97</v>
      </c>
      <c r="J3" s="30"/>
    </row>
    <row r="4" spans="1:10" s="3" customFormat="1" ht="12.75">
      <c r="A4" s="1"/>
      <c r="B4" s="1"/>
      <c r="C4" s="1"/>
      <c r="D4" s="2"/>
      <c r="E4" s="68"/>
      <c r="F4" s="68"/>
      <c r="G4" s="68"/>
      <c r="H4" s="68"/>
      <c r="I4" s="67"/>
      <c r="J4" s="30"/>
    </row>
    <row r="5" spans="1:11" ht="15.75" customHeight="1">
      <c r="A5" s="145" t="s">
        <v>69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</row>
    <row r="6" spans="1:11" ht="12.75">
      <c r="A6" s="126" t="s">
        <v>0</v>
      </c>
      <c r="B6" s="126" t="s">
        <v>1</v>
      </c>
      <c r="C6" s="126" t="s">
        <v>2</v>
      </c>
      <c r="D6" s="147" t="s">
        <v>3</v>
      </c>
      <c r="E6" s="144" t="s">
        <v>78</v>
      </c>
      <c r="F6" s="144" t="s">
        <v>80</v>
      </c>
      <c r="G6" s="144" t="s">
        <v>79</v>
      </c>
      <c r="H6" s="134" t="s">
        <v>8</v>
      </c>
      <c r="I6" s="135"/>
      <c r="J6" s="136"/>
      <c r="K6" s="137" t="s">
        <v>7</v>
      </c>
    </row>
    <row r="7" spans="1:11" ht="13.5" customHeight="1">
      <c r="A7" s="127"/>
      <c r="B7" s="127"/>
      <c r="C7" s="127"/>
      <c r="D7" s="148"/>
      <c r="E7" s="121"/>
      <c r="F7" s="149"/>
      <c r="G7" s="149"/>
      <c r="H7" s="69" t="s">
        <v>4</v>
      </c>
      <c r="I7" s="69" t="s">
        <v>5</v>
      </c>
      <c r="J7" s="70" t="s">
        <v>6</v>
      </c>
      <c r="K7" s="138"/>
    </row>
    <row r="8" spans="1:11" s="8" customFormat="1" ht="12.75">
      <c r="A8" s="123" t="s">
        <v>9</v>
      </c>
      <c r="B8" s="124"/>
      <c r="C8" s="124"/>
      <c r="D8" s="124"/>
      <c r="E8" s="124"/>
      <c r="F8" s="124"/>
      <c r="G8" s="124"/>
      <c r="H8" s="124"/>
      <c r="I8" s="124"/>
      <c r="J8" s="124"/>
      <c r="K8" s="125"/>
    </row>
    <row r="9" spans="1:11" s="8" customFormat="1" ht="12.75">
      <c r="A9" s="146" t="s">
        <v>10</v>
      </c>
      <c r="B9" s="124"/>
      <c r="C9" s="124"/>
      <c r="D9" s="124"/>
      <c r="E9" s="124"/>
      <c r="F9" s="124"/>
      <c r="G9" s="124"/>
      <c r="H9" s="124"/>
      <c r="I9" s="124"/>
      <c r="J9" s="124"/>
      <c r="K9" s="125"/>
    </row>
    <row r="10" spans="1:11" ht="25.5">
      <c r="A10" s="48" t="s">
        <v>19</v>
      </c>
      <c r="B10" s="49"/>
      <c r="C10" s="49"/>
      <c r="D10" s="50" t="s">
        <v>20</v>
      </c>
      <c r="E10" s="64">
        <f>E11+E17</f>
        <v>827153</v>
      </c>
      <c r="F10" s="64">
        <f>F11+F17</f>
        <v>0</v>
      </c>
      <c r="G10" s="64">
        <f>G11+G17</f>
        <v>827153</v>
      </c>
      <c r="H10" s="64">
        <f>H11+H17</f>
        <v>827153</v>
      </c>
      <c r="I10" s="64">
        <v>0</v>
      </c>
      <c r="J10" s="64">
        <v>0</v>
      </c>
      <c r="K10" s="51"/>
    </row>
    <row r="11" spans="1:11" ht="26.25" customHeight="1">
      <c r="A11" s="12"/>
      <c r="B11" s="9">
        <v>70001</v>
      </c>
      <c r="C11" s="9"/>
      <c r="D11" s="32" t="s">
        <v>21</v>
      </c>
      <c r="E11" s="43">
        <f aca="true" t="shared" si="0" ref="E11:J11">E12+E14+E13+E15+E16</f>
        <v>675000</v>
      </c>
      <c r="F11" s="43">
        <f t="shared" si="0"/>
        <v>0</v>
      </c>
      <c r="G11" s="43">
        <f t="shared" si="0"/>
        <v>675000</v>
      </c>
      <c r="H11" s="43">
        <f t="shared" si="0"/>
        <v>675000</v>
      </c>
      <c r="I11" s="43">
        <f t="shared" si="0"/>
        <v>0</v>
      </c>
      <c r="J11" s="43">
        <f t="shared" si="0"/>
        <v>0</v>
      </c>
      <c r="K11" s="32"/>
    </row>
    <row r="12" spans="1:11" ht="25.5" customHeight="1">
      <c r="A12" s="13"/>
      <c r="B12" s="14"/>
      <c r="C12" s="9">
        <v>2650</v>
      </c>
      <c r="D12" s="32" t="s">
        <v>22</v>
      </c>
      <c r="E12" s="43">
        <v>200000</v>
      </c>
      <c r="F12" s="43">
        <v>0</v>
      </c>
      <c r="G12" s="43">
        <f aca="true" t="shared" si="1" ref="G12:G23">E12+F12</f>
        <v>200000</v>
      </c>
      <c r="H12" s="43">
        <f>G12</f>
        <v>200000</v>
      </c>
      <c r="I12" s="43">
        <v>0</v>
      </c>
      <c r="J12" s="43">
        <v>0</v>
      </c>
      <c r="K12" s="32" t="s">
        <v>23</v>
      </c>
    </row>
    <row r="13" spans="1:11" ht="25.5" customHeight="1">
      <c r="A13" s="13"/>
      <c r="B13" s="14"/>
      <c r="C13" s="9">
        <v>2650</v>
      </c>
      <c r="D13" s="32" t="s">
        <v>22</v>
      </c>
      <c r="E13" s="43">
        <v>10000</v>
      </c>
      <c r="F13" s="43">
        <v>0</v>
      </c>
      <c r="G13" s="43">
        <f t="shared" si="1"/>
        <v>10000</v>
      </c>
      <c r="H13" s="43">
        <f>G13</f>
        <v>10000</v>
      </c>
      <c r="I13" s="43">
        <v>0</v>
      </c>
      <c r="J13" s="43">
        <v>0</v>
      </c>
      <c r="K13" s="32" t="s">
        <v>83</v>
      </c>
    </row>
    <row r="14" spans="1:11" ht="54.75" customHeight="1">
      <c r="A14" s="13"/>
      <c r="B14" s="14"/>
      <c r="C14" s="9">
        <v>2650</v>
      </c>
      <c r="D14" s="32" t="s">
        <v>22</v>
      </c>
      <c r="E14" s="43">
        <v>420000</v>
      </c>
      <c r="F14" s="43">
        <v>0</v>
      </c>
      <c r="G14" s="43">
        <f t="shared" si="1"/>
        <v>420000</v>
      </c>
      <c r="H14" s="43">
        <v>420000</v>
      </c>
      <c r="I14" s="43">
        <v>0</v>
      </c>
      <c r="J14" s="43">
        <v>0</v>
      </c>
      <c r="K14" s="32" t="s">
        <v>26</v>
      </c>
    </row>
    <row r="15" spans="1:11" ht="54.75" customHeight="1">
      <c r="A15" s="13"/>
      <c r="B15" s="14"/>
      <c r="C15" s="9">
        <v>2650</v>
      </c>
      <c r="D15" s="32" t="s">
        <v>22</v>
      </c>
      <c r="E15" s="43">
        <v>20000</v>
      </c>
      <c r="F15" s="43">
        <v>0</v>
      </c>
      <c r="G15" s="43">
        <f t="shared" si="1"/>
        <v>20000</v>
      </c>
      <c r="H15" s="43">
        <f>G15</f>
        <v>20000</v>
      </c>
      <c r="I15" s="43">
        <v>0</v>
      </c>
      <c r="J15" s="43">
        <v>0</v>
      </c>
      <c r="K15" s="32" t="s">
        <v>93</v>
      </c>
    </row>
    <row r="16" spans="1:11" ht="54.75" customHeight="1">
      <c r="A16" s="13"/>
      <c r="B16" s="14"/>
      <c r="C16" s="9">
        <v>2650</v>
      </c>
      <c r="D16" s="32" t="s">
        <v>22</v>
      </c>
      <c r="E16" s="43">
        <v>25000</v>
      </c>
      <c r="F16" s="43">
        <v>0</v>
      </c>
      <c r="G16" s="43">
        <f t="shared" si="1"/>
        <v>25000</v>
      </c>
      <c r="H16" s="43">
        <f>G16</f>
        <v>25000</v>
      </c>
      <c r="I16" s="43">
        <v>0</v>
      </c>
      <c r="J16" s="43">
        <v>0</v>
      </c>
      <c r="K16" s="32" t="s">
        <v>94</v>
      </c>
    </row>
    <row r="17" spans="1:11" ht="14.25">
      <c r="A17" s="13"/>
      <c r="B17" s="10">
        <v>70095</v>
      </c>
      <c r="C17" s="9"/>
      <c r="D17" s="32" t="s">
        <v>25</v>
      </c>
      <c r="E17" s="43">
        <f>E18</f>
        <v>152153</v>
      </c>
      <c r="F17" s="43">
        <f>F18</f>
        <v>0</v>
      </c>
      <c r="G17" s="43">
        <f>G18</f>
        <v>152153</v>
      </c>
      <c r="H17" s="43">
        <f>H18</f>
        <v>152153</v>
      </c>
      <c r="I17" s="43">
        <v>0</v>
      </c>
      <c r="J17" s="43">
        <v>0</v>
      </c>
      <c r="K17" s="32"/>
    </row>
    <row r="18" spans="1:11" ht="25.5">
      <c r="A18" s="13"/>
      <c r="B18" s="14"/>
      <c r="C18" s="9">
        <v>2650</v>
      </c>
      <c r="D18" s="32" t="s">
        <v>22</v>
      </c>
      <c r="E18" s="43">
        <v>152153</v>
      </c>
      <c r="F18" s="43">
        <v>0</v>
      </c>
      <c r="G18" s="43">
        <f t="shared" si="1"/>
        <v>152153</v>
      </c>
      <c r="H18" s="43">
        <f>G18</f>
        <v>152153</v>
      </c>
      <c r="I18" s="43">
        <v>0</v>
      </c>
      <c r="J18" s="43">
        <v>0</v>
      </c>
      <c r="K18" s="32" t="s">
        <v>24</v>
      </c>
    </row>
    <row r="19" spans="1:11" s="31" customFormat="1" ht="28.5" customHeight="1">
      <c r="A19" s="52" t="s">
        <v>51</v>
      </c>
      <c r="B19" s="53"/>
      <c r="C19" s="53"/>
      <c r="D19" s="54" t="s">
        <v>27</v>
      </c>
      <c r="E19" s="64">
        <f aca="true" t="shared" si="2" ref="E19:J19">E20</f>
        <v>303000</v>
      </c>
      <c r="F19" s="64">
        <f t="shared" si="2"/>
        <v>0</v>
      </c>
      <c r="G19" s="64">
        <f t="shared" si="1"/>
        <v>303000</v>
      </c>
      <c r="H19" s="64">
        <f t="shared" si="2"/>
        <v>303000</v>
      </c>
      <c r="I19" s="64">
        <f t="shared" si="2"/>
        <v>0</v>
      </c>
      <c r="J19" s="64">
        <f t="shared" si="2"/>
        <v>0</v>
      </c>
      <c r="K19" s="50"/>
    </row>
    <row r="20" spans="1:11" ht="32.25" customHeight="1">
      <c r="A20" s="99"/>
      <c r="B20" s="9">
        <v>85154</v>
      </c>
      <c r="C20" s="9">
        <v>2650</v>
      </c>
      <c r="D20" s="32" t="s">
        <v>28</v>
      </c>
      <c r="E20" s="43">
        <v>303000</v>
      </c>
      <c r="F20" s="43">
        <v>0</v>
      </c>
      <c r="G20" s="43">
        <f t="shared" si="1"/>
        <v>303000</v>
      </c>
      <c r="H20" s="43">
        <f>G20</f>
        <v>303000</v>
      </c>
      <c r="I20" s="43">
        <v>0</v>
      </c>
      <c r="J20" s="43">
        <v>0</v>
      </c>
      <c r="K20" s="32" t="s">
        <v>52</v>
      </c>
    </row>
    <row r="21" spans="1:11" ht="23.25" customHeight="1">
      <c r="A21" s="52" t="s">
        <v>81</v>
      </c>
      <c r="B21" s="49"/>
      <c r="C21" s="49"/>
      <c r="D21" s="50" t="s">
        <v>44</v>
      </c>
      <c r="E21" s="64">
        <f aca="true" t="shared" si="3" ref="E21:J22">E22</f>
        <v>25773.17</v>
      </c>
      <c r="F21" s="64">
        <f>F22</f>
        <v>0</v>
      </c>
      <c r="G21" s="64">
        <f t="shared" si="3"/>
        <v>25773.17</v>
      </c>
      <c r="H21" s="64">
        <f t="shared" si="3"/>
        <v>25773.17</v>
      </c>
      <c r="I21" s="64">
        <f t="shared" si="3"/>
        <v>0</v>
      </c>
      <c r="J21" s="64">
        <f t="shared" si="3"/>
        <v>0</v>
      </c>
      <c r="K21" s="50"/>
    </row>
    <row r="22" spans="1:11" ht="25.5">
      <c r="A22" s="12"/>
      <c r="B22" s="9">
        <v>85232</v>
      </c>
      <c r="C22" s="9"/>
      <c r="D22" s="32" t="s">
        <v>82</v>
      </c>
      <c r="E22" s="43">
        <f>E23</f>
        <v>25773.17</v>
      </c>
      <c r="F22" s="43">
        <f>F23</f>
        <v>0</v>
      </c>
      <c r="G22" s="43">
        <f t="shared" si="3"/>
        <v>25773.17</v>
      </c>
      <c r="H22" s="43">
        <f t="shared" si="3"/>
        <v>25773.17</v>
      </c>
      <c r="I22" s="43">
        <f t="shared" si="3"/>
        <v>0</v>
      </c>
      <c r="J22" s="43">
        <f t="shared" si="3"/>
        <v>0</v>
      </c>
      <c r="K22" s="32"/>
    </row>
    <row r="23" spans="1:11" ht="51">
      <c r="A23" s="108"/>
      <c r="B23" s="27"/>
      <c r="C23" s="10">
        <v>2650</v>
      </c>
      <c r="D23" s="11" t="s">
        <v>91</v>
      </c>
      <c r="E23" s="96">
        <v>25773.17</v>
      </c>
      <c r="F23" s="96">
        <v>0</v>
      </c>
      <c r="G23" s="43">
        <f t="shared" si="1"/>
        <v>25773.17</v>
      </c>
      <c r="H23" s="96">
        <v>25773.17</v>
      </c>
      <c r="I23" s="96"/>
      <c r="J23" s="96"/>
      <c r="K23" s="97" t="s">
        <v>92</v>
      </c>
    </row>
    <row r="24" spans="1:11" ht="15">
      <c r="A24" s="123" t="s">
        <v>18</v>
      </c>
      <c r="B24" s="139"/>
      <c r="C24" s="140"/>
      <c r="D24" s="42"/>
      <c r="E24" s="72">
        <f>E10+E19+E21</f>
        <v>1155926.17</v>
      </c>
      <c r="F24" s="72">
        <f>F10+F19+F21</f>
        <v>0</v>
      </c>
      <c r="G24" s="72">
        <f>G10+G19+G21</f>
        <v>1155926.17</v>
      </c>
      <c r="H24" s="72">
        <f>H10+H19+H21</f>
        <v>1155926.17</v>
      </c>
      <c r="I24" s="72">
        <f>I11+I17+I20+I22</f>
        <v>0</v>
      </c>
      <c r="J24" s="72">
        <f>J11+J17+J20+J22</f>
        <v>0</v>
      </c>
      <c r="K24" s="15"/>
    </row>
    <row r="25" spans="1:11" s="8" customFormat="1" ht="12.75">
      <c r="A25" s="141" t="s">
        <v>53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3"/>
    </row>
    <row r="26" spans="1:11" s="31" customFormat="1" ht="25.5">
      <c r="A26" s="53">
        <v>900</v>
      </c>
      <c r="B26" s="85"/>
      <c r="C26" s="53"/>
      <c r="D26" s="54" t="s">
        <v>73</v>
      </c>
      <c r="E26" s="71">
        <f aca="true" t="shared" si="4" ref="E26:J26">E27</f>
        <v>2000</v>
      </c>
      <c r="F26" s="71">
        <f t="shared" si="4"/>
        <v>0</v>
      </c>
      <c r="G26" s="71">
        <f t="shared" si="4"/>
        <v>2000</v>
      </c>
      <c r="H26" s="71">
        <f t="shared" si="4"/>
        <v>0</v>
      </c>
      <c r="I26" s="71">
        <f t="shared" si="4"/>
        <v>2000</v>
      </c>
      <c r="J26" s="71">
        <f t="shared" si="4"/>
        <v>0</v>
      </c>
      <c r="K26" s="55"/>
    </row>
    <row r="27" spans="1:11" s="8" customFormat="1" ht="36" customHeight="1">
      <c r="A27" s="86"/>
      <c r="B27" s="87">
        <v>90019</v>
      </c>
      <c r="C27" s="9">
        <v>2480</v>
      </c>
      <c r="D27" s="32" t="s">
        <v>74</v>
      </c>
      <c r="E27" s="100">
        <v>2000</v>
      </c>
      <c r="F27" s="100">
        <v>0</v>
      </c>
      <c r="G27" s="100">
        <f aca="true" t="shared" si="5" ref="G27:G33">E27+F27</f>
        <v>2000</v>
      </c>
      <c r="H27" s="100">
        <v>0</v>
      </c>
      <c r="I27" s="100">
        <v>2000</v>
      </c>
      <c r="J27" s="100">
        <v>0</v>
      </c>
      <c r="K27" s="32" t="s">
        <v>31</v>
      </c>
    </row>
    <row r="28" spans="1:11" ht="25.5">
      <c r="A28" s="56">
        <v>921</v>
      </c>
      <c r="B28" s="49"/>
      <c r="C28" s="49"/>
      <c r="D28" s="57" t="s">
        <v>29</v>
      </c>
      <c r="E28" s="71">
        <f>E29+E30+E31+E32+E33</f>
        <v>1553455.6</v>
      </c>
      <c r="F28" s="71">
        <f>F30+F32+F33+F31+F29</f>
        <v>152104</v>
      </c>
      <c r="G28" s="71">
        <f>G30+G32+G33+G31+G29</f>
        <v>1705559.6</v>
      </c>
      <c r="H28" s="71">
        <f>H30+H32+H33+H31+H29</f>
        <v>0</v>
      </c>
      <c r="I28" s="71">
        <f>I30+I32+I33+I31+I29</f>
        <v>1705559.6</v>
      </c>
      <c r="J28" s="71">
        <f>J30+J32+J33+J31+J29</f>
        <v>0</v>
      </c>
      <c r="K28" s="51"/>
    </row>
    <row r="29" spans="1:11" ht="25.5">
      <c r="A29" s="19"/>
      <c r="B29" s="41">
        <v>92105</v>
      </c>
      <c r="C29" s="22">
        <v>2480</v>
      </c>
      <c r="D29" s="83" t="s">
        <v>46</v>
      </c>
      <c r="E29" s="100">
        <v>12000</v>
      </c>
      <c r="F29" s="101">
        <v>0</v>
      </c>
      <c r="G29" s="101">
        <f>E29+F29</f>
        <v>12000</v>
      </c>
      <c r="H29" s="101">
        <v>0</v>
      </c>
      <c r="I29" s="101">
        <v>12000</v>
      </c>
      <c r="J29" s="100">
        <v>0</v>
      </c>
      <c r="K29" s="32" t="s">
        <v>84</v>
      </c>
    </row>
    <row r="30" spans="1:11" ht="25.5">
      <c r="A30" s="19"/>
      <c r="B30" s="41">
        <v>92109</v>
      </c>
      <c r="C30" s="22">
        <v>2480</v>
      </c>
      <c r="D30" s="26" t="s">
        <v>30</v>
      </c>
      <c r="E30" s="100">
        <v>744628</v>
      </c>
      <c r="F30" s="100">
        <v>142104</v>
      </c>
      <c r="G30" s="100">
        <f t="shared" si="5"/>
        <v>886732</v>
      </c>
      <c r="H30" s="100">
        <v>0</v>
      </c>
      <c r="I30" s="100">
        <f>G30</f>
        <v>886732</v>
      </c>
      <c r="J30" s="100">
        <v>0</v>
      </c>
      <c r="K30" s="32" t="s">
        <v>31</v>
      </c>
    </row>
    <row r="31" spans="1:11" ht="25.5">
      <c r="A31" s="19"/>
      <c r="B31" s="41">
        <v>92109</v>
      </c>
      <c r="C31" s="22">
        <v>2489</v>
      </c>
      <c r="D31" s="26" t="s">
        <v>30</v>
      </c>
      <c r="E31" s="100">
        <v>57027.6</v>
      </c>
      <c r="F31" s="101">
        <v>0</v>
      </c>
      <c r="G31" s="101">
        <f t="shared" si="5"/>
        <v>57027.6</v>
      </c>
      <c r="H31" s="101">
        <v>0</v>
      </c>
      <c r="I31" s="101">
        <f>G31</f>
        <v>57027.6</v>
      </c>
      <c r="J31" s="100">
        <v>0</v>
      </c>
      <c r="K31" s="32" t="s">
        <v>31</v>
      </c>
    </row>
    <row r="32" spans="1:11" ht="25.5">
      <c r="A32" s="17"/>
      <c r="B32" s="22">
        <v>92116</v>
      </c>
      <c r="C32" s="22">
        <v>2480</v>
      </c>
      <c r="D32" s="26" t="s">
        <v>32</v>
      </c>
      <c r="E32" s="100">
        <v>529800</v>
      </c>
      <c r="F32" s="100">
        <v>10000</v>
      </c>
      <c r="G32" s="100">
        <f t="shared" si="5"/>
        <v>539800</v>
      </c>
      <c r="H32" s="100">
        <v>0</v>
      </c>
      <c r="I32" s="100">
        <f>G32</f>
        <v>539800</v>
      </c>
      <c r="J32" s="100">
        <v>0</v>
      </c>
      <c r="K32" s="32" t="s">
        <v>33</v>
      </c>
    </row>
    <row r="33" spans="1:11" ht="17.25" customHeight="1">
      <c r="A33" s="19"/>
      <c r="B33" s="17">
        <v>92118</v>
      </c>
      <c r="C33" s="22">
        <v>2480</v>
      </c>
      <c r="D33" s="26" t="s">
        <v>34</v>
      </c>
      <c r="E33" s="100">
        <v>210000</v>
      </c>
      <c r="F33" s="100">
        <v>0</v>
      </c>
      <c r="G33" s="100">
        <f t="shared" si="5"/>
        <v>210000</v>
      </c>
      <c r="H33" s="100">
        <v>0</v>
      </c>
      <c r="I33" s="100">
        <f>G33</f>
        <v>210000</v>
      </c>
      <c r="J33" s="100">
        <v>0</v>
      </c>
      <c r="K33" s="32" t="s">
        <v>35</v>
      </c>
    </row>
    <row r="34" spans="1:11" s="16" customFormat="1" ht="15">
      <c r="A34" s="123" t="s">
        <v>18</v>
      </c>
      <c r="B34" s="139"/>
      <c r="C34" s="140"/>
      <c r="D34" s="20"/>
      <c r="E34" s="102">
        <f aca="true" t="shared" si="6" ref="E34:J34">E28+E26</f>
        <v>1555455.6</v>
      </c>
      <c r="F34" s="102">
        <f t="shared" si="6"/>
        <v>152104</v>
      </c>
      <c r="G34" s="102">
        <f t="shared" si="6"/>
        <v>1707559.6</v>
      </c>
      <c r="H34" s="102">
        <f t="shared" si="6"/>
        <v>0</v>
      </c>
      <c r="I34" s="102">
        <f t="shared" si="6"/>
        <v>1707559.6</v>
      </c>
      <c r="J34" s="102">
        <f t="shared" si="6"/>
        <v>0</v>
      </c>
      <c r="K34" s="36"/>
    </row>
    <row r="35" spans="1:11" s="16" customFormat="1" ht="12.75">
      <c r="A35" s="128" t="s">
        <v>54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5"/>
    </row>
    <row r="36" spans="1:11" s="21" customFormat="1" ht="14.25">
      <c r="A36" s="49">
        <v>600</v>
      </c>
      <c r="B36" s="49"/>
      <c r="C36" s="49"/>
      <c r="D36" s="58" t="s">
        <v>13</v>
      </c>
      <c r="E36" s="73">
        <f>E37</f>
        <v>105001</v>
      </c>
      <c r="F36" s="73">
        <f>F37</f>
        <v>0</v>
      </c>
      <c r="G36" s="73">
        <f>G37</f>
        <v>105001</v>
      </c>
      <c r="H36" s="73">
        <f>H37</f>
        <v>0</v>
      </c>
      <c r="I36" s="73">
        <f>I37</f>
        <v>0</v>
      </c>
      <c r="J36" s="73">
        <f>G36</f>
        <v>105001</v>
      </c>
      <c r="K36" s="59"/>
    </row>
    <row r="37" spans="1:11" ht="38.25">
      <c r="A37" s="22"/>
      <c r="B37" s="22">
        <v>60014</v>
      </c>
      <c r="C37" s="22">
        <v>2710</v>
      </c>
      <c r="D37" s="23" t="s">
        <v>14</v>
      </c>
      <c r="E37" s="47">
        <v>105001</v>
      </c>
      <c r="F37" s="47">
        <v>0</v>
      </c>
      <c r="G37" s="74">
        <f aca="true" t="shared" si="7" ref="G37:G44">E37+F37</f>
        <v>105001</v>
      </c>
      <c r="H37" s="47">
        <v>0</v>
      </c>
      <c r="I37" s="47">
        <v>0</v>
      </c>
      <c r="J37" s="47">
        <f>G37</f>
        <v>105001</v>
      </c>
      <c r="K37" s="25" t="s">
        <v>15</v>
      </c>
    </row>
    <row r="38" spans="1:11" ht="38.25">
      <c r="A38" s="60">
        <v>754</v>
      </c>
      <c r="B38" s="60"/>
      <c r="C38" s="60"/>
      <c r="D38" s="61" t="s">
        <v>16</v>
      </c>
      <c r="E38" s="73">
        <f>E39+E40+E41</f>
        <v>3745</v>
      </c>
      <c r="F38" s="73">
        <f>F39+F40+F41</f>
        <v>0</v>
      </c>
      <c r="G38" s="73">
        <f>G39+G40+G41</f>
        <v>3745</v>
      </c>
      <c r="H38" s="73">
        <f>H41+H39</f>
        <v>0</v>
      </c>
      <c r="I38" s="73">
        <f>I41+I39</f>
        <v>0</v>
      </c>
      <c r="J38" s="73">
        <f>J39+J40+J41</f>
        <v>3745</v>
      </c>
      <c r="K38" s="58"/>
    </row>
    <row r="39" spans="1:14" ht="38.25">
      <c r="A39" s="93"/>
      <c r="B39" s="90">
        <v>75404</v>
      </c>
      <c r="C39" s="90">
        <v>3000</v>
      </c>
      <c r="D39" s="91" t="s">
        <v>87</v>
      </c>
      <c r="E39" s="74">
        <v>500</v>
      </c>
      <c r="F39" s="74">
        <v>0</v>
      </c>
      <c r="G39" s="74">
        <f t="shared" si="7"/>
        <v>500</v>
      </c>
      <c r="H39" s="74">
        <v>0</v>
      </c>
      <c r="I39" s="74">
        <v>0</v>
      </c>
      <c r="J39" s="74">
        <v>500</v>
      </c>
      <c r="K39" s="92" t="s">
        <v>88</v>
      </c>
      <c r="N39" s="94"/>
    </row>
    <row r="40" spans="1:14" ht="51">
      <c r="A40" s="95"/>
      <c r="B40" s="90">
        <v>75411</v>
      </c>
      <c r="C40" s="90">
        <v>3000</v>
      </c>
      <c r="D40" s="91" t="s">
        <v>89</v>
      </c>
      <c r="E40" s="74">
        <v>2000</v>
      </c>
      <c r="F40" s="74">
        <v>0</v>
      </c>
      <c r="G40" s="74">
        <f t="shared" si="7"/>
        <v>2000</v>
      </c>
      <c r="H40" s="74">
        <v>0</v>
      </c>
      <c r="I40" s="74">
        <v>0</v>
      </c>
      <c r="J40" s="74">
        <v>2000</v>
      </c>
      <c r="K40" s="92" t="s">
        <v>90</v>
      </c>
      <c r="N40" s="94"/>
    </row>
    <row r="41" spans="1:11" ht="53.25" customHeight="1">
      <c r="A41" s="7"/>
      <c r="B41" s="22">
        <v>75421</v>
      </c>
      <c r="C41" s="22">
        <v>2710</v>
      </c>
      <c r="D41" s="23" t="s">
        <v>17</v>
      </c>
      <c r="E41" s="47">
        <v>1245</v>
      </c>
      <c r="F41" s="47">
        <v>0</v>
      </c>
      <c r="G41" s="74">
        <f t="shared" si="7"/>
        <v>1245</v>
      </c>
      <c r="H41" s="47">
        <v>0</v>
      </c>
      <c r="I41" s="47">
        <v>0</v>
      </c>
      <c r="J41" s="47">
        <v>1245</v>
      </c>
      <c r="K41" s="25" t="s">
        <v>50</v>
      </c>
    </row>
    <row r="42" spans="1:11" s="21" customFormat="1" ht="14.25">
      <c r="A42" s="60">
        <v>801</v>
      </c>
      <c r="B42" s="60"/>
      <c r="C42" s="60"/>
      <c r="D42" s="61" t="s">
        <v>58</v>
      </c>
      <c r="E42" s="73">
        <f aca="true" t="shared" si="8" ref="E42:J42">E43+E44</f>
        <v>15500</v>
      </c>
      <c r="F42" s="73">
        <f t="shared" si="8"/>
        <v>0</v>
      </c>
      <c r="G42" s="73">
        <f t="shared" si="8"/>
        <v>15500</v>
      </c>
      <c r="H42" s="73">
        <f t="shared" si="8"/>
        <v>0</v>
      </c>
      <c r="I42" s="73">
        <f t="shared" si="8"/>
        <v>0</v>
      </c>
      <c r="J42" s="73">
        <f t="shared" si="8"/>
        <v>15500</v>
      </c>
      <c r="K42" s="58"/>
    </row>
    <row r="43" spans="1:11" ht="25.5">
      <c r="A43" s="6"/>
      <c r="B43" s="22">
        <v>80104</v>
      </c>
      <c r="C43" s="22">
        <v>2310</v>
      </c>
      <c r="D43" s="23" t="s">
        <v>59</v>
      </c>
      <c r="E43" s="47">
        <v>8000</v>
      </c>
      <c r="F43" s="47">
        <v>0</v>
      </c>
      <c r="G43" s="74">
        <f t="shared" si="7"/>
        <v>8000</v>
      </c>
      <c r="H43" s="47">
        <v>0</v>
      </c>
      <c r="I43" s="47">
        <v>0</v>
      </c>
      <c r="J43" s="47">
        <v>8000</v>
      </c>
      <c r="K43" s="25" t="s">
        <v>60</v>
      </c>
    </row>
    <row r="44" spans="1:11" ht="25.5">
      <c r="A44" s="7"/>
      <c r="B44" s="7">
        <v>80113</v>
      </c>
      <c r="C44" s="22">
        <v>2310</v>
      </c>
      <c r="D44" s="23" t="s">
        <v>59</v>
      </c>
      <c r="E44" s="47">
        <v>7500</v>
      </c>
      <c r="F44" s="47">
        <v>0</v>
      </c>
      <c r="G44" s="74">
        <f t="shared" si="7"/>
        <v>7500</v>
      </c>
      <c r="H44" s="47">
        <v>0</v>
      </c>
      <c r="I44" s="47">
        <v>0</v>
      </c>
      <c r="J44" s="47">
        <v>7500</v>
      </c>
      <c r="K44" s="25" t="s">
        <v>61</v>
      </c>
    </row>
    <row r="45" spans="1:11" s="16" customFormat="1" ht="15">
      <c r="A45" s="123" t="s">
        <v>18</v>
      </c>
      <c r="B45" s="139"/>
      <c r="C45" s="140"/>
      <c r="D45" s="18"/>
      <c r="E45" s="65">
        <f>E38+E36+E42</f>
        <v>124246</v>
      </c>
      <c r="F45" s="65">
        <f>F38+F36+F42</f>
        <v>0</v>
      </c>
      <c r="G45" s="65">
        <f>G36+G38+G42</f>
        <v>124246</v>
      </c>
      <c r="H45" s="65">
        <f>H38+H36+H42</f>
        <v>0</v>
      </c>
      <c r="I45" s="65">
        <f>I38+I36+I42</f>
        <v>0</v>
      </c>
      <c r="J45" s="65">
        <f>J36+J38+J42</f>
        <v>124246</v>
      </c>
      <c r="K45" s="18"/>
    </row>
    <row r="46" spans="1:11" s="81" customFormat="1" ht="15">
      <c r="A46" s="129" t="s">
        <v>70</v>
      </c>
      <c r="B46" s="130"/>
      <c r="C46" s="130"/>
      <c r="D46" s="131"/>
      <c r="E46" s="77">
        <f>E24+E34+E45</f>
        <v>2835627.77</v>
      </c>
      <c r="F46" s="77">
        <f>F24+F34+F45</f>
        <v>152104</v>
      </c>
      <c r="G46" s="78">
        <f>G24+G34+G45</f>
        <v>2987731.77</v>
      </c>
      <c r="H46" s="77">
        <f>H45+H34+H24</f>
        <v>1155926.17</v>
      </c>
      <c r="I46" s="79">
        <f>I45+I34+I24</f>
        <v>1707559.6</v>
      </c>
      <c r="J46" s="79">
        <f>J45+J34+J24</f>
        <v>124246</v>
      </c>
      <c r="K46" s="80"/>
    </row>
    <row r="47" spans="1:11" s="8" customFormat="1" ht="12.75">
      <c r="A47" s="123" t="s">
        <v>11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5"/>
    </row>
    <row r="48" spans="1:11" s="8" customFormat="1" ht="12.75">
      <c r="A48" s="128" t="s">
        <v>12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5"/>
    </row>
    <row r="49" spans="1:11" s="8" customFormat="1" ht="14.25">
      <c r="A49" s="49">
        <v>700</v>
      </c>
      <c r="B49" s="49"/>
      <c r="C49" s="49"/>
      <c r="D49" s="84" t="s">
        <v>85</v>
      </c>
      <c r="E49" s="71">
        <f aca="true" t="shared" si="9" ref="E49:J51">E50</f>
        <v>36800</v>
      </c>
      <c r="F49" s="71">
        <f t="shared" si="9"/>
        <v>0</v>
      </c>
      <c r="G49" s="71">
        <f>E49+F49</f>
        <v>36800</v>
      </c>
      <c r="H49" s="71">
        <f t="shared" si="9"/>
        <v>0</v>
      </c>
      <c r="I49" s="71">
        <f t="shared" si="9"/>
        <v>0</v>
      </c>
      <c r="J49" s="71">
        <f t="shared" si="9"/>
        <v>36800</v>
      </c>
      <c r="K49" s="62"/>
    </row>
    <row r="50" spans="1:11" s="34" customFormat="1" ht="52.5" customHeight="1">
      <c r="A50" s="88"/>
      <c r="B50" s="89">
        <v>70095</v>
      </c>
      <c r="C50" s="89">
        <v>2820</v>
      </c>
      <c r="D50" s="33" t="s">
        <v>25</v>
      </c>
      <c r="E50" s="103">
        <v>36800</v>
      </c>
      <c r="F50" s="103">
        <v>0</v>
      </c>
      <c r="G50" s="100">
        <f>E50+F50</f>
        <v>36800</v>
      </c>
      <c r="H50" s="103">
        <v>0</v>
      </c>
      <c r="I50" s="103">
        <v>0</v>
      </c>
      <c r="J50" s="103">
        <v>36800</v>
      </c>
      <c r="K50" s="38" t="s">
        <v>86</v>
      </c>
    </row>
    <row r="51" spans="1:11" s="8" customFormat="1" ht="14.25">
      <c r="A51" s="49">
        <v>750</v>
      </c>
      <c r="B51" s="49"/>
      <c r="C51" s="49"/>
      <c r="D51" s="51" t="s">
        <v>49</v>
      </c>
      <c r="E51" s="71">
        <f t="shared" si="9"/>
        <v>5000</v>
      </c>
      <c r="F51" s="71">
        <f t="shared" si="9"/>
        <v>0</v>
      </c>
      <c r="G51" s="71">
        <f t="shared" si="9"/>
        <v>5000</v>
      </c>
      <c r="H51" s="71">
        <f t="shared" si="9"/>
        <v>0</v>
      </c>
      <c r="I51" s="71">
        <f t="shared" si="9"/>
        <v>0</v>
      </c>
      <c r="J51" s="71">
        <f t="shared" si="9"/>
        <v>5000</v>
      </c>
      <c r="K51" s="62"/>
    </row>
    <row r="52" spans="1:11" s="8" customFormat="1" ht="20.25" customHeight="1">
      <c r="A52" s="40"/>
      <c r="B52" s="9">
        <v>75095</v>
      </c>
      <c r="C52" s="9">
        <v>2810</v>
      </c>
      <c r="D52" s="24" t="s">
        <v>41</v>
      </c>
      <c r="E52" s="100">
        <v>5000</v>
      </c>
      <c r="F52" s="100">
        <v>0</v>
      </c>
      <c r="G52" s="100">
        <f aca="true" t="shared" si="10" ref="G52:G75">E52+F52</f>
        <v>5000</v>
      </c>
      <c r="H52" s="100">
        <v>0</v>
      </c>
      <c r="I52" s="100">
        <v>0</v>
      </c>
      <c r="J52" s="100">
        <v>5000</v>
      </c>
      <c r="K52" s="11" t="s">
        <v>42</v>
      </c>
    </row>
    <row r="53" spans="1:11" ht="14.25">
      <c r="A53" s="49">
        <v>801</v>
      </c>
      <c r="B53" s="49"/>
      <c r="C53" s="49"/>
      <c r="D53" s="58" t="s">
        <v>36</v>
      </c>
      <c r="E53" s="104">
        <f>E54+E55+E56+E57+E58+E59+E60+E61</f>
        <v>757116</v>
      </c>
      <c r="F53" s="104">
        <f>F54+F55+F57+F58+F59+F60+F61+F56</f>
        <v>0</v>
      </c>
      <c r="G53" s="104">
        <f>G54+G55+G57+G58+G59+G60+G61+G56</f>
        <v>757116</v>
      </c>
      <c r="H53" s="104">
        <f>H54+H55+H57+H58+H59+H60+H61+H56</f>
        <v>0</v>
      </c>
      <c r="I53" s="104">
        <f>I54+I55+I57+I58+I59+I60+I61+I56</f>
        <v>757116</v>
      </c>
      <c r="J53" s="104">
        <f>J54+J55+J57+J58+J59+J60+J61+J56</f>
        <v>0</v>
      </c>
      <c r="K53" s="59"/>
    </row>
    <row r="54" spans="1:11" ht="36.75" customHeight="1">
      <c r="A54" s="17"/>
      <c r="B54" s="22">
        <v>80101</v>
      </c>
      <c r="C54" s="22">
        <v>2540</v>
      </c>
      <c r="D54" s="23" t="s">
        <v>37</v>
      </c>
      <c r="E54" s="101">
        <v>243022</v>
      </c>
      <c r="F54" s="101">
        <v>0</v>
      </c>
      <c r="G54" s="100">
        <f t="shared" si="10"/>
        <v>243022</v>
      </c>
      <c r="H54" s="101">
        <v>0</v>
      </c>
      <c r="I54" s="101">
        <v>243022</v>
      </c>
      <c r="J54" s="101">
        <v>0</v>
      </c>
      <c r="K54" s="44" t="s">
        <v>39</v>
      </c>
    </row>
    <row r="55" spans="1:11" ht="39.75" customHeight="1">
      <c r="A55" s="17"/>
      <c r="B55" s="6"/>
      <c r="C55" s="22">
        <v>2590</v>
      </c>
      <c r="D55" s="23" t="s">
        <v>37</v>
      </c>
      <c r="E55" s="101">
        <v>376043</v>
      </c>
      <c r="F55" s="101">
        <v>0</v>
      </c>
      <c r="G55" s="100">
        <f t="shared" si="10"/>
        <v>376043</v>
      </c>
      <c r="H55" s="101">
        <v>0</v>
      </c>
      <c r="I55" s="101">
        <v>376043</v>
      </c>
      <c r="J55" s="101">
        <v>0</v>
      </c>
      <c r="K55" s="25" t="s">
        <v>56</v>
      </c>
    </row>
    <row r="56" spans="1:11" ht="36" customHeight="1">
      <c r="A56" s="17"/>
      <c r="B56" s="7">
        <v>80103</v>
      </c>
      <c r="C56" s="22">
        <v>2540</v>
      </c>
      <c r="D56" s="23" t="s">
        <v>38</v>
      </c>
      <c r="E56" s="101">
        <v>21145</v>
      </c>
      <c r="F56" s="101">
        <v>0</v>
      </c>
      <c r="G56" s="100">
        <f t="shared" si="10"/>
        <v>21145</v>
      </c>
      <c r="H56" s="101">
        <v>0</v>
      </c>
      <c r="I56" s="101">
        <f aca="true" t="shared" si="11" ref="I56:I61">G56</f>
        <v>21145</v>
      </c>
      <c r="J56" s="101">
        <v>0</v>
      </c>
      <c r="K56" s="25" t="s">
        <v>57</v>
      </c>
    </row>
    <row r="57" spans="1:11" ht="39" customHeight="1">
      <c r="A57" s="17"/>
      <c r="B57" s="6"/>
      <c r="C57" s="22">
        <v>2540</v>
      </c>
      <c r="D57" s="23" t="s">
        <v>38</v>
      </c>
      <c r="E57" s="101">
        <v>30907</v>
      </c>
      <c r="F57" s="101">
        <v>0</v>
      </c>
      <c r="G57" s="100">
        <f t="shared" si="10"/>
        <v>30907</v>
      </c>
      <c r="H57" s="101">
        <v>0</v>
      </c>
      <c r="I57" s="101">
        <f t="shared" si="11"/>
        <v>30907</v>
      </c>
      <c r="J57" s="101">
        <v>0</v>
      </c>
      <c r="K57" s="44" t="s">
        <v>40</v>
      </c>
    </row>
    <row r="58" spans="1:11" ht="41.25" customHeight="1">
      <c r="A58" s="17"/>
      <c r="B58" s="7"/>
      <c r="C58" s="22">
        <v>2590</v>
      </c>
      <c r="D58" s="23" t="s">
        <v>38</v>
      </c>
      <c r="E58" s="101">
        <v>38634</v>
      </c>
      <c r="F58" s="101">
        <v>0</v>
      </c>
      <c r="G58" s="100">
        <f t="shared" si="10"/>
        <v>38634</v>
      </c>
      <c r="H58" s="101">
        <v>0</v>
      </c>
      <c r="I58" s="101">
        <f t="shared" si="11"/>
        <v>38634</v>
      </c>
      <c r="J58" s="101">
        <v>0</v>
      </c>
      <c r="K58" s="25" t="s">
        <v>65</v>
      </c>
    </row>
    <row r="59" spans="1:11" ht="38.25">
      <c r="A59" s="17"/>
      <c r="B59" s="7">
        <v>80104</v>
      </c>
      <c r="C59" s="22">
        <v>2540</v>
      </c>
      <c r="D59" s="23" t="s">
        <v>59</v>
      </c>
      <c r="E59" s="101">
        <v>20245</v>
      </c>
      <c r="F59" s="101">
        <v>0</v>
      </c>
      <c r="G59" s="100">
        <f t="shared" si="10"/>
        <v>20245</v>
      </c>
      <c r="H59" s="101">
        <v>0</v>
      </c>
      <c r="I59" s="101">
        <f t="shared" si="11"/>
        <v>20245</v>
      </c>
      <c r="J59" s="101">
        <v>0</v>
      </c>
      <c r="K59" s="37" t="s">
        <v>62</v>
      </c>
    </row>
    <row r="60" spans="1:11" ht="55.5" customHeight="1">
      <c r="A60" s="17"/>
      <c r="B60" s="6"/>
      <c r="C60" s="22">
        <v>2540</v>
      </c>
      <c r="D60" s="23" t="s">
        <v>59</v>
      </c>
      <c r="E60" s="101">
        <v>3875</v>
      </c>
      <c r="F60" s="101">
        <v>0</v>
      </c>
      <c r="G60" s="100">
        <f t="shared" si="10"/>
        <v>3875</v>
      </c>
      <c r="H60" s="101">
        <v>0</v>
      </c>
      <c r="I60" s="101">
        <f t="shared" si="11"/>
        <v>3875</v>
      </c>
      <c r="J60" s="101">
        <v>0</v>
      </c>
      <c r="K60" s="25" t="s">
        <v>63</v>
      </c>
    </row>
    <row r="61" spans="1:11" ht="51" customHeight="1">
      <c r="A61" s="7"/>
      <c r="B61" s="7"/>
      <c r="C61" s="22">
        <v>2540</v>
      </c>
      <c r="D61" s="23" t="s">
        <v>59</v>
      </c>
      <c r="E61" s="101">
        <v>23245</v>
      </c>
      <c r="F61" s="101">
        <v>0</v>
      </c>
      <c r="G61" s="100">
        <f t="shared" si="10"/>
        <v>23245</v>
      </c>
      <c r="H61" s="101">
        <v>0</v>
      </c>
      <c r="I61" s="101">
        <f t="shared" si="11"/>
        <v>23245</v>
      </c>
      <c r="J61" s="101"/>
      <c r="K61" s="37" t="s">
        <v>64</v>
      </c>
    </row>
    <row r="62" spans="1:11" ht="14.25">
      <c r="A62" s="60">
        <v>851</v>
      </c>
      <c r="B62" s="60"/>
      <c r="C62" s="60"/>
      <c r="D62" s="63" t="s">
        <v>27</v>
      </c>
      <c r="E62" s="71">
        <f>E63</f>
        <v>13720</v>
      </c>
      <c r="F62" s="71">
        <f>F63</f>
        <v>0</v>
      </c>
      <c r="G62" s="71">
        <f>E62+F62</f>
        <v>13720</v>
      </c>
      <c r="H62" s="71">
        <f>H63</f>
        <v>0</v>
      </c>
      <c r="I62" s="71">
        <f>I63</f>
        <v>0</v>
      </c>
      <c r="J62" s="71">
        <f>G62</f>
        <v>13720</v>
      </c>
      <c r="K62" s="62"/>
    </row>
    <row r="63" spans="1:11" ht="36" customHeight="1">
      <c r="A63" s="6"/>
      <c r="B63" s="6">
        <v>85149</v>
      </c>
      <c r="C63" s="22">
        <v>2820</v>
      </c>
      <c r="D63" s="45" t="s">
        <v>43</v>
      </c>
      <c r="E63" s="100">
        <v>13720</v>
      </c>
      <c r="F63" s="100">
        <v>0</v>
      </c>
      <c r="G63" s="100">
        <f>E63+F63</f>
        <v>13720</v>
      </c>
      <c r="H63" s="100">
        <v>0</v>
      </c>
      <c r="I63" s="100">
        <v>0</v>
      </c>
      <c r="J63" s="100">
        <f>G63</f>
        <v>13720</v>
      </c>
      <c r="K63" s="39" t="s">
        <v>77</v>
      </c>
    </row>
    <row r="64" spans="1:11" s="8" customFormat="1" ht="14.25">
      <c r="A64" s="49">
        <v>852</v>
      </c>
      <c r="B64" s="49"/>
      <c r="C64" s="49"/>
      <c r="D64" s="51" t="s">
        <v>44</v>
      </c>
      <c r="E64" s="71">
        <f aca="true" t="shared" si="12" ref="E64:J64">E65</f>
        <v>36000</v>
      </c>
      <c r="F64" s="71">
        <f t="shared" si="12"/>
        <v>0</v>
      </c>
      <c r="G64" s="71">
        <f t="shared" si="12"/>
        <v>36000</v>
      </c>
      <c r="H64" s="71">
        <f t="shared" si="12"/>
        <v>0</v>
      </c>
      <c r="I64" s="71">
        <f t="shared" si="12"/>
        <v>0</v>
      </c>
      <c r="J64" s="71">
        <f t="shared" si="12"/>
        <v>36000</v>
      </c>
      <c r="K64" s="62"/>
    </row>
    <row r="65" spans="1:11" s="8" customFormat="1" ht="27" customHeight="1">
      <c r="A65" s="27"/>
      <c r="B65" s="9">
        <v>85295</v>
      </c>
      <c r="C65" s="9">
        <v>2820</v>
      </c>
      <c r="D65" s="24" t="s">
        <v>25</v>
      </c>
      <c r="E65" s="100">
        <v>36000</v>
      </c>
      <c r="F65" s="100">
        <v>0</v>
      </c>
      <c r="G65" s="100">
        <f t="shared" si="10"/>
        <v>36000</v>
      </c>
      <c r="H65" s="100">
        <v>0</v>
      </c>
      <c r="I65" s="100">
        <v>0</v>
      </c>
      <c r="J65" s="100">
        <v>36000</v>
      </c>
      <c r="K65" s="107" t="s">
        <v>45</v>
      </c>
    </row>
    <row r="66" spans="1:11" ht="14.25">
      <c r="A66" s="49">
        <v>851</v>
      </c>
      <c r="B66" s="49"/>
      <c r="C66" s="49"/>
      <c r="D66" s="58" t="s">
        <v>27</v>
      </c>
      <c r="E66" s="104">
        <f aca="true" t="shared" si="13" ref="E66:J66">E67+E68</f>
        <v>17000</v>
      </c>
      <c r="F66" s="104">
        <f t="shared" si="13"/>
        <v>0</v>
      </c>
      <c r="G66" s="104">
        <f t="shared" si="13"/>
        <v>17000</v>
      </c>
      <c r="H66" s="104">
        <f t="shared" si="13"/>
        <v>0</v>
      </c>
      <c r="I66" s="104">
        <f t="shared" si="13"/>
        <v>0</v>
      </c>
      <c r="J66" s="104">
        <f t="shared" si="13"/>
        <v>17000</v>
      </c>
      <c r="K66" s="59"/>
    </row>
    <row r="67" spans="1:11" ht="38.25">
      <c r="A67" s="27"/>
      <c r="B67" s="9">
        <v>85154</v>
      </c>
      <c r="C67" s="9">
        <v>2820</v>
      </c>
      <c r="D67" s="25" t="s">
        <v>28</v>
      </c>
      <c r="E67" s="101">
        <v>5000</v>
      </c>
      <c r="F67" s="101">
        <v>0</v>
      </c>
      <c r="G67" s="100">
        <f t="shared" si="10"/>
        <v>5000</v>
      </c>
      <c r="H67" s="101">
        <v>0</v>
      </c>
      <c r="I67" s="101">
        <v>0</v>
      </c>
      <c r="J67" s="101">
        <v>5000</v>
      </c>
      <c r="K67" s="46" t="s">
        <v>75</v>
      </c>
    </row>
    <row r="68" spans="1:11" ht="38.25" customHeight="1">
      <c r="A68" s="27"/>
      <c r="B68" s="27"/>
      <c r="C68" s="9">
        <v>2820</v>
      </c>
      <c r="D68" s="25" t="s">
        <v>28</v>
      </c>
      <c r="E68" s="101">
        <v>12000</v>
      </c>
      <c r="F68" s="101">
        <v>0</v>
      </c>
      <c r="G68" s="100">
        <f t="shared" si="10"/>
        <v>12000</v>
      </c>
      <c r="H68" s="101">
        <v>0</v>
      </c>
      <c r="I68" s="101">
        <v>0</v>
      </c>
      <c r="J68" s="101">
        <v>12000</v>
      </c>
      <c r="K68" s="25" t="s">
        <v>76</v>
      </c>
    </row>
    <row r="69" spans="1:11" ht="25.5">
      <c r="A69" s="60">
        <v>921</v>
      </c>
      <c r="B69" s="60"/>
      <c r="C69" s="60"/>
      <c r="D69" s="61" t="s">
        <v>29</v>
      </c>
      <c r="E69" s="104">
        <f>E70+E71+E72+E73</f>
        <v>379000</v>
      </c>
      <c r="F69" s="104">
        <f>F70+F71+F73+F72</f>
        <v>-60000</v>
      </c>
      <c r="G69" s="104">
        <f>G70+G71+G73+G72</f>
        <v>319000</v>
      </c>
      <c r="H69" s="104">
        <f>H70+H71+H73+H72</f>
        <v>0</v>
      </c>
      <c r="I69" s="104">
        <f>I70+I71+I73+I72</f>
        <v>0</v>
      </c>
      <c r="J69" s="104">
        <f>J70+J71+J73+J72</f>
        <v>319000</v>
      </c>
      <c r="K69" s="59"/>
    </row>
    <row r="70" spans="1:11" ht="25.5">
      <c r="A70" s="6"/>
      <c r="B70" s="22">
        <v>92105</v>
      </c>
      <c r="C70" s="22">
        <v>2810</v>
      </c>
      <c r="D70" s="23" t="s">
        <v>46</v>
      </c>
      <c r="E70" s="101">
        <v>2000</v>
      </c>
      <c r="F70" s="101">
        <v>0</v>
      </c>
      <c r="G70" s="100">
        <f t="shared" si="10"/>
        <v>2000</v>
      </c>
      <c r="H70" s="101">
        <v>0</v>
      </c>
      <c r="I70" s="101">
        <v>0</v>
      </c>
      <c r="J70" s="101">
        <v>2000</v>
      </c>
      <c r="K70" s="25" t="s">
        <v>66</v>
      </c>
    </row>
    <row r="71" spans="1:11" ht="25.5">
      <c r="A71" s="17"/>
      <c r="B71" s="6"/>
      <c r="C71" s="22">
        <v>2820</v>
      </c>
      <c r="D71" s="23" t="s">
        <v>46</v>
      </c>
      <c r="E71" s="101">
        <v>2000</v>
      </c>
      <c r="F71" s="101">
        <v>0</v>
      </c>
      <c r="G71" s="100">
        <f t="shared" si="10"/>
        <v>2000</v>
      </c>
      <c r="H71" s="101">
        <v>0</v>
      </c>
      <c r="I71" s="101">
        <v>0</v>
      </c>
      <c r="J71" s="101">
        <v>2000</v>
      </c>
      <c r="K71" s="25" t="s">
        <v>66</v>
      </c>
    </row>
    <row r="72" spans="1:11" ht="51">
      <c r="A72" s="17"/>
      <c r="B72" s="7"/>
      <c r="C72" s="22">
        <v>2820</v>
      </c>
      <c r="D72" s="23" t="s">
        <v>46</v>
      </c>
      <c r="E72" s="101">
        <v>0</v>
      </c>
      <c r="F72" s="101">
        <v>0</v>
      </c>
      <c r="G72" s="100">
        <f t="shared" si="10"/>
        <v>0</v>
      </c>
      <c r="H72" s="100">
        <v>0</v>
      </c>
      <c r="I72" s="100">
        <v>0</v>
      </c>
      <c r="J72" s="100">
        <f>G72</f>
        <v>0</v>
      </c>
      <c r="K72" s="25" t="s">
        <v>86</v>
      </c>
    </row>
    <row r="73" spans="1:11" ht="25.5">
      <c r="A73" s="7"/>
      <c r="B73" s="22">
        <v>92120</v>
      </c>
      <c r="C73" s="22">
        <v>2720</v>
      </c>
      <c r="D73" s="23" t="s">
        <v>67</v>
      </c>
      <c r="E73" s="101">
        <v>375000</v>
      </c>
      <c r="F73" s="101">
        <v>-60000</v>
      </c>
      <c r="G73" s="100">
        <f t="shared" si="10"/>
        <v>315000</v>
      </c>
      <c r="H73" s="101"/>
      <c r="I73" s="101"/>
      <c r="J73" s="101">
        <f>G73</f>
        <v>315000</v>
      </c>
      <c r="K73" s="25" t="s">
        <v>68</v>
      </c>
    </row>
    <row r="74" spans="1:11" ht="14.25">
      <c r="A74" s="60">
        <v>926</v>
      </c>
      <c r="B74" s="60"/>
      <c r="C74" s="60"/>
      <c r="D74" s="61" t="s">
        <v>47</v>
      </c>
      <c r="E74" s="104">
        <f>E75</f>
        <v>265000</v>
      </c>
      <c r="F74" s="104">
        <f>F75</f>
        <v>0</v>
      </c>
      <c r="G74" s="104">
        <f>G75</f>
        <v>265000</v>
      </c>
      <c r="H74" s="104">
        <v>0</v>
      </c>
      <c r="I74" s="104">
        <v>0</v>
      </c>
      <c r="J74" s="104">
        <f>J75</f>
        <v>265000</v>
      </c>
      <c r="K74" s="58"/>
    </row>
    <row r="75" spans="1:11" ht="39" customHeight="1">
      <c r="A75" s="22"/>
      <c r="B75" s="22">
        <v>92605</v>
      </c>
      <c r="C75" s="22">
        <v>2820</v>
      </c>
      <c r="D75" s="23" t="s">
        <v>48</v>
      </c>
      <c r="E75" s="101">
        <v>265000</v>
      </c>
      <c r="F75" s="101">
        <v>0</v>
      </c>
      <c r="G75" s="100">
        <f t="shared" si="10"/>
        <v>265000</v>
      </c>
      <c r="H75" s="101">
        <v>0</v>
      </c>
      <c r="I75" s="101">
        <v>0</v>
      </c>
      <c r="J75" s="101">
        <v>265000</v>
      </c>
      <c r="K75" s="25" t="s">
        <v>72</v>
      </c>
    </row>
    <row r="76" spans="1:11" ht="15">
      <c r="A76" s="122" t="s">
        <v>18</v>
      </c>
      <c r="B76" s="122"/>
      <c r="C76" s="122"/>
      <c r="D76" s="28"/>
      <c r="E76" s="105">
        <f aca="true" t="shared" si="14" ref="E76:J76">E49+E51+E53+E62+E64+E66+E69+E74</f>
        <v>1509636</v>
      </c>
      <c r="F76" s="105">
        <f t="shared" si="14"/>
        <v>-60000</v>
      </c>
      <c r="G76" s="105">
        <f t="shared" si="14"/>
        <v>1449636</v>
      </c>
      <c r="H76" s="105">
        <f t="shared" si="14"/>
        <v>0</v>
      </c>
      <c r="I76" s="105">
        <f t="shared" si="14"/>
        <v>757116</v>
      </c>
      <c r="J76" s="105">
        <f t="shared" si="14"/>
        <v>692520</v>
      </c>
      <c r="K76" s="28"/>
    </row>
    <row r="77" spans="1:11" s="21" customFormat="1" ht="15">
      <c r="A77" s="132" t="s">
        <v>71</v>
      </c>
      <c r="B77" s="132"/>
      <c r="C77" s="132"/>
      <c r="D77" s="132"/>
      <c r="E77" s="106">
        <f aca="true" t="shared" si="15" ref="E77:J77">SUM(E76)</f>
        <v>1509636</v>
      </c>
      <c r="F77" s="106">
        <f t="shared" si="15"/>
        <v>-60000</v>
      </c>
      <c r="G77" s="106">
        <f t="shared" si="15"/>
        <v>1449636</v>
      </c>
      <c r="H77" s="106">
        <f t="shared" si="15"/>
        <v>0</v>
      </c>
      <c r="I77" s="106">
        <f t="shared" si="15"/>
        <v>757116</v>
      </c>
      <c r="J77" s="106">
        <f t="shared" si="15"/>
        <v>692520</v>
      </c>
      <c r="K77" s="82"/>
    </row>
    <row r="78" spans="1:11" s="31" customFormat="1" ht="14.25">
      <c r="A78" s="133" t="s">
        <v>55</v>
      </c>
      <c r="B78" s="133"/>
      <c r="C78" s="133"/>
      <c r="D78" s="133"/>
      <c r="E78" s="101">
        <f aca="true" t="shared" si="16" ref="E78:J78">E77+E46</f>
        <v>4345263.77</v>
      </c>
      <c r="F78" s="101">
        <f t="shared" si="16"/>
        <v>92104</v>
      </c>
      <c r="G78" s="101">
        <f t="shared" si="16"/>
        <v>4437367.77</v>
      </c>
      <c r="H78" s="101">
        <f t="shared" si="16"/>
        <v>1155926.17</v>
      </c>
      <c r="I78" s="101">
        <f t="shared" si="16"/>
        <v>2464675.6</v>
      </c>
      <c r="J78" s="101">
        <f t="shared" si="16"/>
        <v>816766</v>
      </c>
      <c r="K78" s="98"/>
    </row>
    <row r="79" ht="14.25">
      <c r="G79" s="76"/>
    </row>
    <row r="84" spans="5:10" ht="12.75">
      <c r="E84" s="75">
        <f aca="true" t="shared" si="17" ref="E84:J84">E78-E82</f>
        <v>4345263.77</v>
      </c>
      <c r="F84" s="75">
        <f t="shared" si="17"/>
        <v>92104</v>
      </c>
      <c r="G84" s="75">
        <f t="shared" si="17"/>
        <v>4437367.77</v>
      </c>
      <c r="H84" s="75">
        <f t="shared" si="17"/>
        <v>1155926.17</v>
      </c>
      <c r="I84" s="75">
        <f t="shared" si="17"/>
        <v>2464675.6</v>
      </c>
      <c r="J84" s="75">
        <f t="shared" si="17"/>
        <v>816766</v>
      </c>
    </row>
  </sheetData>
  <sheetProtection selectLockedCells="1" selectUnlockedCells="1"/>
  <mergeCells count="23">
    <mergeCell ref="A5:K5"/>
    <mergeCell ref="A8:K8"/>
    <mergeCell ref="A9:K9"/>
    <mergeCell ref="D6:D7"/>
    <mergeCell ref="A6:A7"/>
    <mergeCell ref="B6:B7"/>
    <mergeCell ref="F6:F7"/>
    <mergeCell ref="G6:G7"/>
    <mergeCell ref="A77:D77"/>
    <mergeCell ref="A78:D78"/>
    <mergeCell ref="H6:J6"/>
    <mergeCell ref="K6:K7"/>
    <mergeCell ref="A24:C24"/>
    <mergeCell ref="A48:K48"/>
    <mergeCell ref="A45:C45"/>
    <mergeCell ref="A34:C34"/>
    <mergeCell ref="A25:K25"/>
    <mergeCell ref="E6:E7"/>
    <mergeCell ref="A76:C76"/>
    <mergeCell ref="A47:K47"/>
    <mergeCell ref="C6:C7"/>
    <mergeCell ref="A35:K35"/>
    <mergeCell ref="A46:D46"/>
  </mergeCells>
  <printOptions/>
  <pageMargins left="0.27" right="0.15748031496062992" top="0.3937007874015748" bottom="0.38" header="0.2362204724409449" footer="0.15748031496062992"/>
  <pageSetup horizontalDpi="600" verticalDpi="600" orientation="landscape" paperSize="9" scale="97" r:id="rId1"/>
  <headerFooter alignWithMargins="0">
    <oddFooter>&amp;CStrona &amp;P z &amp;N</oddFooter>
  </headerFooter>
  <rowBreaks count="4" manualBreakCount="4">
    <brk id="20" max="10" man="1"/>
    <brk id="27" max="10" man="1"/>
    <brk id="46" max="10" man="1"/>
    <brk id="6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SheetLayoutView="75" workbookViewId="0" topLeftCell="A10">
      <selection activeCell="J88" sqref="J88"/>
    </sheetView>
  </sheetViews>
  <sheetFormatPr defaultColWidth="9.140625" defaultRowHeight="12.75"/>
  <cols>
    <col min="1" max="1" width="4.8515625" style="5" customWidth="1"/>
    <col min="2" max="2" width="6.7109375" style="5" customWidth="1"/>
    <col min="3" max="3" width="6.140625" style="5" customWidth="1"/>
    <col min="4" max="4" width="23.421875" style="29" customWidth="1"/>
    <col min="5" max="5" width="13.7109375" style="75" customWidth="1"/>
    <col min="6" max="6" width="12.421875" style="75" customWidth="1"/>
    <col min="7" max="8" width="13.57421875" style="75" customWidth="1"/>
    <col min="9" max="9" width="15.00390625" style="75" customWidth="1"/>
    <col min="10" max="10" width="13.28125" style="75" customWidth="1"/>
    <col min="11" max="11" width="23.00390625" style="35" customWidth="1"/>
    <col min="12" max="12" width="0.5625" style="4" customWidth="1"/>
    <col min="13" max="14" width="9.140625" style="4" hidden="1" customWidth="1"/>
    <col min="15" max="16384" width="9.140625" style="4" customWidth="1"/>
  </cols>
  <sheetData>
    <row r="1" spans="1:10" s="3" customFormat="1" ht="12.75">
      <c r="A1" s="1"/>
      <c r="B1" s="1"/>
      <c r="C1" s="1"/>
      <c r="D1" s="2"/>
      <c r="E1" s="66"/>
      <c r="F1" s="66"/>
      <c r="G1" s="66"/>
      <c r="H1" s="66"/>
      <c r="I1" s="119" t="s">
        <v>100</v>
      </c>
      <c r="J1" s="30"/>
    </row>
    <row r="2" spans="1:10" s="3" customFormat="1" ht="12.75">
      <c r="A2" s="1"/>
      <c r="B2" s="1"/>
      <c r="C2" s="1"/>
      <c r="D2" s="2"/>
      <c r="E2" s="68"/>
      <c r="F2" s="68"/>
      <c r="G2" s="68"/>
      <c r="H2" s="68"/>
      <c r="I2" s="119" t="s">
        <v>98</v>
      </c>
      <c r="J2" s="30"/>
    </row>
    <row r="3" spans="1:10" s="3" customFormat="1" ht="12.75">
      <c r="A3" s="1"/>
      <c r="B3" s="1"/>
      <c r="C3" s="1"/>
      <c r="D3" s="2"/>
      <c r="E3" s="68"/>
      <c r="F3" s="68"/>
      <c r="G3" s="68"/>
      <c r="H3" s="68"/>
      <c r="I3" s="119" t="s">
        <v>99</v>
      </c>
      <c r="J3" s="30"/>
    </row>
    <row r="4" spans="1:10" s="3" customFormat="1" ht="12.75">
      <c r="A4" s="1"/>
      <c r="B4" s="1"/>
      <c r="C4" s="1"/>
      <c r="D4" s="2"/>
      <c r="E4" s="68"/>
      <c r="F4" s="68"/>
      <c r="G4" s="68"/>
      <c r="H4" s="68"/>
      <c r="I4" s="67"/>
      <c r="J4" s="30"/>
    </row>
    <row r="5" spans="1:11" ht="15.75" customHeight="1">
      <c r="A5" s="145" t="s">
        <v>69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</row>
    <row r="6" spans="1:11" ht="12.75">
      <c r="A6" s="126" t="s">
        <v>0</v>
      </c>
      <c r="B6" s="126" t="s">
        <v>1</v>
      </c>
      <c r="C6" s="126" t="s">
        <v>2</v>
      </c>
      <c r="D6" s="147" t="s">
        <v>3</v>
      </c>
      <c r="E6" s="144" t="s">
        <v>78</v>
      </c>
      <c r="F6" s="144" t="s">
        <v>80</v>
      </c>
      <c r="G6" s="144" t="s">
        <v>79</v>
      </c>
      <c r="H6" s="134" t="s">
        <v>8</v>
      </c>
      <c r="I6" s="135"/>
      <c r="J6" s="136"/>
      <c r="K6" s="137" t="s">
        <v>7</v>
      </c>
    </row>
    <row r="7" spans="1:11" ht="13.5" customHeight="1">
      <c r="A7" s="127"/>
      <c r="B7" s="127"/>
      <c r="C7" s="127"/>
      <c r="D7" s="148"/>
      <c r="E7" s="121"/>
      <c r="F7" s="149"/>
      <c r="G7" s="149"/>
      <c r="H7" s="69" t="s">
        <v>4</v>
      </c>
      <c r="I7" s="69" t="s">
        <v>5</v>
      </c>
      <c r="J7" s="70" t="s">
        <v>6</v>
      </c>
      <c r="K7" s="138"/>
    </row>
    <row r="8" spans="1:11" s="8" customFormat="1" ht="12.75">
      <c r="A8" s="123" t="s">
        <v>9</v>
      </c>
      <c r="B8" s="124"/>
      <c r="C8" s="124"/>
      <c r="D8" s="124"/>
      <c r="E8" s="124"/>
      <c r="F8" s="124"/>
      <c r="G8" s="124"/>
      <c r="H8" s="124"/>
      <c r="I8" s="124"/>
      <c r="J8" s="124"/>
      <c r="K8" s="125"/>
    </row>
    <row r="9" spans="1:11" s="8" customFormat="1" ht="12.75">
      <c r="A9" s="146" t="s">
        <v>10</v>
      </c>
      <c r="B9" s="124"/>
      <c r="C9" s="124"/>
      <c r="D9" s="124"/>
      <c r="E9" s="124"/>
      <c r="F9" s="124"/>
      <c r="G9" s="124"/>
      <c r="H9" s="124"/>
      <c r="I9" s="124"/>
      <c r="J9" s="124"/>
      <c r="K9" s="125"/>
    </row>
    <row r="10" spans="1:15" ht="25.5">
      <c r="A10" s="48" t="s">
        <v>19</v>
      </c>
      <c r="B10" s="49"/>
      <c r="C10" s="49"/>
      <c r="D10" s="50" t="s">
        <v>20</v>
      </c>
      <c r="E10" s="64">
        <f>E11+E17</f>
        <v>804653</v>
      </c>
      <c r="F10" s="64">
        <f>F11+F17</f>
        <v>0</v>
      </c>
      <c r="G10" s="64">
        <f>G11+G17</f>
        <v>804653</v>
      </c>
      <c r="H10" s="64">
        <f>H11+H17</f>
        <v>804653</v>
      </c>
      <c r="I10" s="64">
        <v>0</v>
      </c>
      <c r="J10" s="64">
        <v>0</v>
      </c>
      <c r="K10" s="51"/>
      <c r="O10" s="120">
        <f>G10-H10-I10-J10</f>
        <v>0</v>
      </c>
    </row>
    <row r="11" spans="1:15" ht="26.25" customHeight="1">
      <c r="A11" s="12"/>
      <c r="B11" s="9">
        <v>70001</v>
      </c>
      <c r="C11" s="9"/>
      <c r="D11" s="32" t="s">
        <v>21</v>
      </c>
      <c r="E11" s="43">
        <f aca="true" t="shared" si="0" ref="E11:J11">E12+E14+E13+E15+E16</f>
        <v>652500</v>
      </c>
      <c r="F11" s="43">
        <f t="shared" si="0"/>
        <v>0</v>
      </c>
      <c r="G11" s="43">
        <f t="shared" si="0"/>
        <v>652500</v>
      </c>
      <c r="H11" s="43">
        <f t="shared" si="0"/>
        <v>652500</v>
      </c>
      <c r="I11" s="43">
        <f t="shared" si="0"/>
        <v>0</v>
      </c>
      <c r="J11" s="43">
        <f t="shared" si="0"/>
        <v>0</v>
      </c>
      <c r="K11" s="32"/>
      <c r="O11" s="120">
        <f aca="true" t="shared" si="1" ref="O11:O74">G11-H11-I11-J11</f>
        <v>0</v>
      </c>
    </row>
    <row r="12" spans="1:15" ht="25.5" customHeight="1">
      <c r="A12" s="13"/>
      <c r="B12" s="14"/>
      <c r="C12" s="9">
        <v>2650</v>
      </c>
      <c r="D12" s="32" t="s">
        <v>22</v>
      </c>
      <c r="E12" s="43">
        <v>200000</v>
      </c>
      <c r="F12" s="43">
        <v>0</v>
      </c>
      <c r="G12" s="43">
        <f aca="true" t="shared" si="2" ref="G12:G23">E12+F12</f>
        <v>200000</v>
      </c>
      <c r="H12" s="43">
        <f>G12</f>
        <v>200000</v>
      </c>
      <c r="I12" s="43">
        <v>0</v>
      </c>
      <c r="J12" s="43">
        <v>0</v>
      </c>
      <c r="K12" s="32" t="s">
        <v>23</v>
      </c>
      <c r="O12" s="120">
        <f t="shared" si="1"/>
        <v>0</v>
      </c>
    </row>
    <row r="13" spans="1:15" ht="25.5" customHeight="1">
      <c r="A13" s="13"/>
      <c r="B13" s="14"/>
      <c r="C13" s="9">
        <v>2650</v>
      </c>
      <c r="D13" s="32" t="s">
        <v>22</v>
      </c>
      <c r="E13" s="43">
        <v>0</v>
      </c>
      <c r="F13" s="43">
        <v>0</v>
      </c>
      <c r="G13" s="43">
        <f t="shared" si="2"/>
        <v>0</v>
      </c>
      <c r="H13" s="43">
        <f>G13</f>
        <v>0</v>
      </c>
      <c r="I13" s="43">
        <v>0</v>
      </c>
      <c r="J13" s="43">
        <v>0</v>
      </c>
      <c r="K13" s="32" t="s">
        <v>83</v>
      </c>
      <c r="O13" s="120">
        <f t="shared" si="1"/>
        <v>0</v>
      </c>
    </row>
    <row r="14" spans="1:15" ht="54.75" customHeight="1">
      <c r="A14" s="13"/>
      <c r="B14" s="14"/>
      <c r="C14" s="9">
        <v>2650</v>
      </c>
      <c r="D14" s="32" t="s">
        <v>22</v>
      </c>
      <c r="E14" s="43">
        <v>407900</v>
      </c>
      <c r="F14" s="43">
        <v>0</v>
      </c>
      <c r="G14" s="43">
        <f t="shared" si="2"/>
        <v>407900</v>
      </c>
      <c r="H14" s="43">
        <f>G14</f>
        <v>407900</v>
      </c>
      <c r="I14" s="43">
        <v>0</v>
      </c>
      <c r="J14" s="43">
        <v>0</v>
      </c>
      <c r="K14" s="32" t="s">
        <v>26</v>
      </c>
      <c r="O14" s="120">
        <f t="shared" si="1"/>
        <v>0</v>
      </c>
    </row>
    <row r="15" spans="1:15" ht="54.75" customHeight="1">
      <c r="A15" s="13"/>
      <c r="B15" s="14"/>
      <c r="C15" s="9">
        <v>2650</v>
      </c>
      <c r="D15" s="32" t="s">
        <v>22</v>
      </c>
      <c r="E15" s="43">
        <v>19600</v>
      </c>
      <c r="F15" s="43">
        <v>0</v>
      </c>
      <c r="G15" s="43">
        <f t="shared" si="2"/>
        <v>19600</v>
      </c>
      <c r="H15" s="43">
        <f>G15</f>
        <v>19600</v>
      </c>
      <c r="I15" s="43">
        <v>0</v>
      </c>
      <c r="J15" s="43">
        <v>0</v>
      </c>
      <c r="K15" s="32" t="s">
        <v>93</v>
      </c>
      <c r="O15" s="120">
        <f t="shared" si="1"/>
        <v>0</v>
      </c>
    </row>
    <row r="16" spans="1:15" ht="54.75" customHeight="1">
      <c r="A16" s="13"/>
      <c r="B16" s="14"/>
      <c r="C16" s="9">
        <v>2650</v>
      </c>
      <c r="D16" s="32" t="s">
        <v>22</v>
      </c>
      <c r="E16" s="43">
        <v>25000</v>
      </c>
      <c r="F16" s="43">
        <v>0</v>
      </c>
      <c r="G16" s="43">
        <f t="shared" si="2"/>
        <v>25000</v>
      </c>
      <c r="H16" s="43">
        <f>G16</f>
        <v>25000</v>
      </c>
      <c r="I16" s="43">
        <v>0</v>
      </c>
      <c r="J16" s="43">
        <v>0</v>
      </c>
      <c r="K16" s="32" t="s">
        <v>94</v>
      </c>
      <c r="O16" s="120">
        <f t="shared" si="1"/>
        <v>0</v>
      </c>
    </row>
    <row r="17" spans="1:15" ht="14.25">
      <c r="A17" s="13"/>
      <c r="B17" s="10">
        <v>70095</v>
      </c>
      <c r="C17" s="9"/>
      <c r="D17" s="32" t="s">
        <v>25</v>
      </c>
      <c r="E17" s="43">
        <f>E18</f>
        <v>152153</v>
      </c>
      <c r="F17" s="43">
        <f>F18</f>
        <v>0</v>
      </c>
      <c r="G17" s="43">
        <f>G18</f>
        <v>152153</v>
      </c>
      <c r="H17" s="43">
        <f>H18</f>
        <v>152153</v>
      </c>
      <c r="I17" s="43">
        <v>0</v>
      </c>
      <c r="J17" s="43">
        <v>0</v>
      </c>
      <c r="K17" s="32"/>
      <c r="O17" s="120">
        <f t="shared" si="1"/>
        <v>0</v>
      </c>
    </row>
    <row r="18" spans="1:15" ht="25.5">
      <c r="A18" s="13"/>
      <c r="B18" s="14"/>
      <c r="C18" s="9">
        <v>2650</v>
      </c>
      <c r="D18" s="32" t="s">
        <v>22</v>
      </c>
      <c r="E18" s="43">
        <v>152153</v>
      </c>
      <c r="F18" s="43">
        <v>0</v>
      </c>
      <c r="G18" s="43">
        <f t="shared" si="2"/>
        <v>152153</v>
      </c>
      <c r="H18" s="43">
        <f>G18</f>
        <v>152153</v>
      </c>
      <c r="I18" s="43">
        <v>0</v>
      </c>
      <c r="J18" s="43">
        <v>0</v>
      </c>
      <c r="K18" s="32" t="s">
        <v>24</v>
      </c>
      <c r="O18" s="120">
        <f t="shared" si="1"/>
        <v>0</v>
      </c>
    </row>
    <row r="19" spans="1:15" s="31" customFormat="1" ht="28.5" customHeight="1">
      <c r="A19" s="52" t="s">
        <v>51</v>
      </c>
      <c r="B19" s="53"/>
      <c r="C19" s="53"/>
      <c r="D19" s="54" t="s">
        <v>27</v>
      </c>
      <c r="E19" s="64">
        <f aca="true" t="shared" si="3" ref="E19:J19">E20</f>
        <v>303000</v>
      </c>
      <c r="F19" s="64">
        <f t="shared" si="3"/>
        <v>0</v>
      </c>
      <c r="G19" s="64">
        <f t="shared" si="2"/>
        <v>303000</v>
      </c>
      <c r="H19" s="64">
        <f t="shared" si="3"/>
        <v>303000</v>
      </c>
      <c r="I19" s="64">
        <f t="shared" si="3"/>
        <v>0</v>
      </c>
      <c r="J19" s="64">
        <f t="shared" si="3"/>
        <v>0</v>
      </c>
      <c r="K19" s="50"/>
      <c r="O19" s="120">
        <f t="shared" si="1"/>
        <v>0</v>
      </c>
    </row>
    <row r="20" spans="1:15" ht="32.25" customHeight="1">
      <c r="A20" s="99"/>
      <c r="B20" s="9">
        <v>85154</v>
      </c>
      <c r="C20" s="9">
        <v>2650</v>
      </c>
      <c r="D20" s="32" t="s">
        <v>28</v>
      </c>
      <c r="E20" s="43">
        <v>303000</v>
      </c>
      <c r="F20" s="43">
        <v>0</v>
      </c>
      <c r="G20" s="43">
        <f t="shared" si="2"/>
        <v>303000</v>
      </c>
      <c r="H20" s="43">
        <f>G20</f>
        <v>303000</v>
      </c>
      <c r="I20" s="43">
        <v>0</v>
      </c>
      <c r="J20" s="43">
        <v>0</v>
      </c>
      <c r="K20" s="32" t="s">
        <v>52</v>
      </c>
      <c r="O20" s="120">
        <f t="shared" si="1"/>
        <v>0</v>
      </c>
    </row>
    <row r="21" spans="1:15" ht="23.25" customHeight="1">
      <c r="A21" s="52" t="s">
        <v>81</v>
      </c>
      <c r="B21" s="49"/>
      <c r="C21" s="49"/>
      <c r="D21" s="50" t="s">
        <v>44</v>
      </c>
      <c r="E21" s="64">
        <f aca="true" t="shared" si="4" ref="E21:J22">E22</f>
        <v>25773.17</v>
      </c>
      <c r="F21" s="64">
        <f>F22</f>
        <v>0</v>
      </c>
      <c r="G21" s="64">
        <f t="shared" si="4"/>
        <v>25773.17</v>
      </c>
      <c r="H21" s="64">
        <f t="shared" si="4"/>
        <v>25773.17</v>
      </c>
      <c r="I21" s="64">
        <f t="shared" si="4"/>
        <v>0</v>
      </c>
      <c r="J21" s="64">
        <f t="shared" si="4"/>
        <v>0</v>
      </c>
      <c r="K21" s="50"/>
      <c r="O21" s="120">
        <f t="shared" si="1"/>
        <v>0</v>
      </c>
    </row>
    <row r="22" spans="1:15" ht="25.5">
      <c r="A22" s="12"/>
      <c r="B22" s="9">
        <v>85232</v>
      </c>
      <c r="C22" s="9"/>
      <c r="D22" s="32" t="s">
        <v>82</v>
      </c>
      <c r="E22" s="43">
        <f>E23</f>
        <v>25773.17</v>
      </c>
      <c r="F22" s="43">
        <f>F23</f>
        <v>0</v>
      </c>
      <c r="G22" s="43">
        <f t="shared" si="4"/>
        <v>25773.17</v>
      </c>
      <c r="H22" s="43">
        <f t="shared" si="4"/>
        <v>25773.17</v>
      </c>
      <c r="I22" s="43">
        <f t="shared" si="4"/>
        <v>0</v>
      </c>
      <c r="J22" s="43">
        <f t="shared" si="4"/>
        <v>0</v>
      </c>
      <c r="K22" s="32"/>
      <c r="O22" s="120">
        <f t="shared" si="1"/>
        <v>0</v>
      </c>
    </row>
    <row r="23" spans="1:15" ht="51">
      <c r="A23" s="108"/>
      <c r="B23" s="27"/>
      <c r="C23" s="10">
        <v>2650</v>
      </c>
      <c r="D23" s="11" t="s">
        <v>91</v>
      </c>
      <c r="E23" s="96">
        <v>25773.17</v>
      </c>
      <c r="F23" s="96">
        <v>0</v>
      </c>
      <c r="G23" s="43">
        <f t="shared" si="2"/>
        <v>25773.17</v>
      </c>
      <c r="H23" s="96">
        <v>25773.17</v>
      </c>
      <c r="I23" s="96"/>
      <c r="J23" s="96"/>
      <c r="K23" s="97" t="s">
        <v>92</v>
      </c>
      <c r="O23" s="120">
        <f t="shared" si="1"/>
        <v>0</v>
      </c>
    </row>
    <row r="24" spans="1:15" ht="15">
      <c r="A24" s="123" t="s">
        <v>18</v>
      </c>
      <c r="B24" s="139"/>
      <c r="C24" s="140"/>
      <c r="D24" s="42"/>
      <c r="E24" s="72">
        <f>E10+E19+E21</f>
        <v>1133426.17</v>
      </c>
      <c r="F24" s="72">
        <f>F10+F19+F21</f>
        <v>0</v>
      </c>
      <c r="G24" s="72">
        <f>G10+G19+G21</f>
        <v>1133426.17</v>
      </c>
      <c r="H24" s="72">
        <f>H10+H19+H21</f>
        <v>1133426.17</v>
      </c>
      <c r="I24" s="72">
        <f>I11+I17+I20+I22</f>
        <v>0</v>
      </c>
      <c r="J24" s="72">
        <f>J11+J17+J20+J22</f>
        <v>0</v>
      </c>
      <c r="K24" s="15"/>
      <c r="O24" s="120">
        <f t="shared" si="1"/>
        <v>0</v>
      </c>
    </row>
    <row r="25" spans="1:15" s="8" customFormat="1" ht="12.75">
      <c r="A25" s="141" t="s">
        <v>53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3"/>
      <c r="O25" s="120">
        <f t="shared" si="1"/>
        <v>0</v>
      </c>
    </row>
    <row r="26" spans="1:15" s="31" customFormat="1" ht="25.5">
      <c r="A26" s="53">
        <v>900</v>
      </c>
      <c r="B26" s="85"/>
      <c r="C26" s="53"/>
      <c r="D26" s="54" t="s">
        <v>73</v>
      </c>
      <c r="E26" s="71">
        <f aca="true" t="shared" si="5" ref="E26:J26">E27</f>
        <v>2000</v>
      </c>
      <c r="F26" s="71">
        <f t="shared" si="5"/>
        <v>0</v>
      </c>
      <c r="G26" s="71">
        <f t="shared" si="5"/>
        <v>2000</v>
      </c>
      <c r="H26" s="71">
        <f t="shared" si="5"/>
        <v>0</v>
      </c>
      <c r="I26" s="71">
        <f t="shared" si="5"/>
        <v>2000</v>
      </c>
      <c r="J26" s="71">
        <f t="shared" si="5"/>
        <v>0</v>
      </c>
      <c r="K26" s="55"/>
      <c r="O26" s="120">
        <f t="shared" si="1"/>
        <v>0</v>
      </c>
    </row>
    <row r="27" spans="1:15" s="8" customFormat="1" ht="36" customHeight="1">
      <c r="A27" s="86"/>
      <c r="B27" s="87">
        <v>90019</v>
      </c>
      <c r="C27" s="9">
        <v>2480</v>
      </c>
      <c r="D27" s="32" t="s">
        <v>74</v>
      </c>
      <c r="E27" s="100">
        <v>2000</v>
      </c>
      <c r="F27" s="100">
        <v>0</v>
      </c>
      <c r="G27" s="100">
        <f aca="true" t="shared" si="6" ref="G27:G33">E27+F27</f>
        <v>2000</v>
      </c>
      <c r="H27" s="100">
        <v>0</v>
      </c>
      <c r="I27" s="100">
        <v>2000</v>
      </c>
      <c r="J27" s="100">
        <v>0</v>
      </c>
      <c r="K27" s="32" t="s">
        <v>31</v>
      </c>
      <c r="O27" s="120">
        <f t="shared" si="1"/>
        <v>0</v>
      </c>
    </row>
    <row r="28" spans="1:15" ht="25.5">
      <c r="A28" s="56">
        <v>921</v>
      </c>
      <c r="B28" s="49"/>
      <c r="C28" s="49"/>
      <c r="D28" s="57" t="s">
        <v>29</v>
      </c>
      <c r="E28" s="71">
        <f>E29+E30+E31+E32+E33</f>
        <v>1685559.6</v>
      </c>
      <c r="F28" s="71">
        <f>F30+F32+F33+F31+F29</f>
        <v>0</v>
      </c>
      <c r="G28" s="71">
        <f>G30+G32+G33+G31+G29</f>
        <v>1685559.6</v>
      </c>
      <c r="H28" s="71">
        <f>H30+H32+H33+H31+H29</f>
        <v>0</v>
      </c>
      <c r="I28" s="71">
        <f>I30+I32+I33+I31+I29</f>
        <v>1685559.6</v>
      </c>
      <c r="J28" s="71">
        <f>J30+J32+J33+J31+J29</f>
        <v>0</v>
      </c>
      <c r="K28" s="51"/>
      <c r="O28" s="120">
        <f t="shared" si="1"/>
        <v>0</v>
      </c>
    </row>
    <row r="29" spans="1:15" ht="25.5">
      <c r="A29" s="19"/>
      <c r="B29" s="41">
        <v>92105</v>
      </c>
      <c r="C29" s="22">
        <v>2480</v>
      </c>
      <c r="D29" s="83" t="s">
        <v>46</v>
      </c>
      <c r="E29" s="100">
        <v>12000</v>
      </c>
      <c r="F29" s="101">
        <v>0</v>
      </c>
      <c r="G29" s="101">
        <f>E29+F29</f>
        <v>12000</v>
      </c>
      <c r="H29" s="101">
        <v>0</v>
      </c>
      <c r="I29" s="101">
        <v>12000</v>
      </c>
      <c r="J29" s="100">
        <v>0</v>
      </c>
      <c r="K29" s="32" t="s">
        <v>84</v>
      </c>
      <c r="O29" s="120">
        <f t="shared" si="1"/>
        <v>0</v>
      </c>
    </row>
    <row r="30" spans="1:15" ht="25.5">
      <c r="A30" s="19"/>
      <c r="B30" s="41">
        <v>92109</v>
      </c>
      <c r="C30" s="22">
        <v>2480</v>
      </c>
      <c r="D30" s="26" t="s">
        <v>30</v>
      </c>
      <c r="E30" s="100">
        <v>866732</v>
      </c>
      <c r="F30" s="100">
        <v>0</v>
      </c>
      <c r="G30" s="100">
        <f t="shared" si="6"/>
        <v>866732</v>
      </c>
      <c r="H30" s="100">
        <v>0</v>
      </c>
      <c r="I30" s="100">
        <f>G30</f>
        <v>866732</v>
      </c>
      <c r="J30" s="100">
        <v>0</v>
      </c>
      <c r="K30" s="32" t="s">
        <v>31</v>
      </c>
      <c r="O30" s="120">
        <f t="shared" si="1"/>
        <v>0</v>
      </c>
    </row>
    <row r="31" spans="1:15" ht="25.5">
      <c r="A31" s="19"/>
      <c r="B31" s="41">
        <v>92109</v>
      </c>
      <c r="C31" s="22">
        <v>2489</v>
      </c>
      <c r="D31" s="26" t="s">
        <v>30</v>
      </c>
      <c r="E31" s="100">
        <v>57027.6</v>
      </c>
      <c r="F31" s="101">
        <v>0</v>
      </c>
      <c r="G31" s="101">
        <f t="shared" si="6"/>
        <v>57027.6</v>
      </c>
      <c r="H31" s="101">
        <v>0</v>
      </c>
      <c r="I31" s="101">
        <f>G31</f>
        <v>57027.6</v>
      </c>
      <c r="J31" s="100">
        <v>0</v>
      </c>
      <c r="K31" s="32" t="s">
        <v>31</v>
      </c>
      <c r="O31" s="120">
        <f t="shared" si="1"/>
        <v>0</v>
      </c>
    </row>
    <row r="32" spans="1:15" ht="25.5">
      <c r="A32" s="17"/>
      <c r="B32" s="22">
        <v>92116</v>
      </c>
      <c r="C32" s="22">
        <v>2480</v>
      </c>
      <c r="D32" s="26" t="s">
        <v>32</v>
      </c>
      <c r="E32" s="100">
        <v>539800</v>
      </c>
      <c r="F32" s="100">
        <v>0</v>
      </c>
      <c r="G32" s="100">
        <f t="shared" si="6"/>
        <v>539800</v>
      </c>
      <c r="H32" s="100">
        <v>0</v>
      </c>
      <c r="I32" s="100">
        <f>G32</f>
        <v>539800</v>
      </c>
      <c r="J32" s="100">
        <v>0</v>
      </c>
      <c r="K32" s="32" t="s">
        <v>33</v>
      </c>
      <c r="O32" s="120">
        <f t="shared" si="1"/>
        <v>0</v>
      </c>
    </row>
    <row r="33" spans="1:15" ht="17.25" customHeight="1">
      <c r="A33" s="19"/>
      <c r="B33" s="17">
        <v>92118</v>
      </c>
      <c r="C33" s="22">
        <v>2480</v>
      </c>
      <c r="D33" s="26" t="s">
        <v>34</v>
      </c>
      <c r="E33" s="100">
        <v>210000</v>
      </c>
      <c r="F33" s="100">
        <v>0</v>
      </c>
      <c r="G33" s="100">
        <f t="shared" si="6"/>
        <v>210000</v>
      </c>
      <c r="H33" s="100">
        <v>0</v>
      </c>
      <c r="I33" s="100">
        <f>G33</f>
        <v>210000</v>
      </c>
      <c r="J33" s="100">
        <v>0</v>
      </c>
      <c r="K33" s="32" t="s">
        <v>35</v>
      </c>
      <c r="O33" s="120">
        <f t="shared" si="1"/>
        <v>0</v>
      </c>
    </row>
    <row r="34" spans="1:15" s="16" customFormat="1" ht="15">
      <c r="A34" s="123" t="s">
        <v>18</v>
      </c>
      <c r="B34" s="139"/>
      <c r="C34" s="140"/>
      <c r="D34" s="20"/>
      <c r="E34" s="102">
        <f aca="true" t="shared" si="7" ref="E34:J34">E28+E26</f>
        <v>1687559.6</v>
      </c>
      <c r="F34" s="102">
        <f t="shared" si="7"/>
        <v>0</v>
      </c>
      <c r="G34" s="102">
        <f t="shared" si="7"/>
        <v>1687559.6</v>
      </c>
      <c r="H34" s="102">
        <f t="shared" si="7"/>
        <v>0</v>
      </c>
      <c r="I34" s="102">
        <f t="shared" si="7"/>
        <v>1687559.6</v>
      </c>
      <c r="J34" s="102">
        <f t="shared" si="7"/>
        <v>0</v>
      </c>
      <c r="K34" s="36"/>
      <c r="O34" s="120">
        <f t="shared" si="1"/>
        <v>0</v>
      </c>
    </row>
    <row r="35" spans="1:15" s="16" customFormat="1" ht="12.75">
      <c r="A35" s="128" t="s">
        <v>54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5"/>
      <c r="O35" s="120">
        <f t="shared" si="1"/>
        <v>0</v>
      </c>
    </row>
    <row r="36" spans="1:15" s="21" customFormat="1" ht="14.25">
      <c r="A36" s="49">
        <v>600</v>
      </c>
      <c r="B36" s="49"/>
      <c r="C36" s="49"/>
      <c r="D36" s="58" t="s">
        <v>13</v>
      </c>
      <c r="E36" s="73">
        <f>E37</f>
        <v>105001</v>
      </c>
      <c r="F36" s="73">
        <f>F37</f>
        <v>0</v>
      </c>
      <c r="G36" s="73">
        <f>G37</f>
        <v>105001</v>
      </c>
      <c r="H36" s="73">
        <f>H37</f>
        <v>0</v>
      </c>
      <c r="I36" s="73">
        <f>I37</f>
        <v>0</v>
      </c>
      <c r="J36" s="73">
        <f>G36</f>
        <v>105001</v>
      </c>
      <c r="K36" s="59"/>
      <c r="O36" s="120">
        <f t="shared" si="1"/>
        <v>0</v>
      </c>
    </row>
    <row r="37" spans="1:15" ht="38.25">
      <c r="A37" s="22"/>
      <c r="B37" s="22">
        <v>60014</v>
      </c>
      <c r="C37" s="22">
        <v>2710</v>
      </c>
      <c r="D37" s="23" t="s">
        <v>14</v>
      </c>
      <c r="E37" s="47">
        <v>105001</v>
      </c>
      <c r="F37" s="47">
        <v>0</v>
      </c>
      <c r="G37" s="74">
        <f aca="true" t="shared" si="8" ref="G37:G44">E37+F37</f>
        <v>105001</v>
      </c>
      <c r="H37" s="47">
        <v>0</v>
      </c>
      <c r="I37" s="47">
        <v>0</v>
      </c>
      <c r="J37" s="47">
        <f>G37</f>
        <v>105001</v>
      </c>
      <c r="K37" s="25" t="s">
        <v>15</v>
      </c>
      <c r="O37" s="120">
        <f t="shared" si="1"/>
        <v>0</v>
      </c>
    </row>
    <row r="38" spans="1:15" ht="38.25">
      <c r="A38" s="60">
        <v>754</v>
      </c>
      <c r="B38" s="60"/>
      <c r="C38" s="60"/>
      <c r="D38" s="61" t="s">
        <v>16</v>
      </c>
      <c r="E38" s="73">
        <f>E39+E40+E41</f>
        <v>3745</v>
      </c>
      <c r="F38" s="73">
        <f>F39+F40+F41</f>
        <v>0</v>
      </c>
      <c r="G38" s="73">
        <f>G39+G40+G41</f>
        <v>3745</v>
      </c>
      <c r="H38" s="73">
        <f>H41+H39</f>
        <v>0</v>
      </c>
      <c r="I38" s="73">
        <f>I41+I39</f>
        <v>0</v>
      </c>
      <c r="J38" s="73">
        <f>J39+J40+J41</f>
        <v>3745</v>
      </c>
      <c r="K38" s="58"/>
      <c r="O38" s="120">
        <f t="shared" si="1"/>
        <v>0</v>
      </c>
    </row>
    <row r="39" spans="1:15" ht="38.25">
      <c r="A39" s="93"/>
      <c r="B39" s="90">
        <v>75404</v>
      </c>
      <c r="C39" s="90">
        <v>3000</v>
      </c>
      <c r="D39" s="91" t="s">
        <v>87</v>
      </c>
      <c r="E39" s="74">
        <v>500</v>
      </c>
      <c r="F39" s="74">
        <v>0</v>
      </c>
      <c r="G39" s="74">
        <f t="shared" si="8"/>
        <v>500</v>
      </c>
      <c r="H39" s="74">
        <v>0</v>
      </c>
      <c r="I39" s="74">
        <v>0</v>
      </c>
      <c r="J39" s="74">
        <v>500</v>
      </c>
      <c r="K39" s="92" t="s">
        <v>88</v>
      </c>
      <c r="N39" s="94"/>
      <c r="O39" s="120">
        <f t="shared" si="1"/>
        <v>0</v>
      </c>
    </row>
    <row r="40" spans="1:15" ht="51">
      <c r="A40" s="95"/>
      <c r="B40" s="110">
        <v>75411</v>
      </c>
      <c r="C40" s="110">
        <v>3000</v>
      </c>
      <c r="D40" s="111" t="s">
        <v>89</v>
      </c>
      <c r="E40" s="112">
        <v>2000</v>
      </c>
      <c r="F40" s="112">
        <v>0</v>
      </c>
      <c r="G40" s="112">
        <f t="shared" si="8"/>
        <v>2000</v>
      </c>
      <c r="H40" s="112">
        <v>0</v>
      </c>
      <c r="I40" s="112">
        <v>0</v>
      </c>
      <c r="J40" s="112">
        <v>2000</v>
      </c>
      <c r="K40" s="113" t="s">
        <v>90</v>
      </c>
      <c r="N40" s="94"/>
      <c r="O40" s="120">
        <f t="shared" si="1"/>
        <v>0</v>
      </c>
    </row>
    <row r="41" spans="1:15" ht="53.25" customHeight="1">
      <c r="A41" s="7"/>
      <c r="B41" s="22">
        <v>75421</v>
      </c>
      <c r="C41" s="22">
        <v>2710</v>
      </c>
      <c r="D41" s="23" t="s">
        <v>17</v>
      </c>
      <c r="E41" s="47">
        <v>1245</v>
      </c>
      <c r="F41" s="47">
        <v>0</v>
      </c>
      <c r="G41" s="74">
        <f t="shared" si="8"/>
        <v>1245</v>
      </c>
      <c r="H41" s="47">
        <v>0</v>
      </c>
      <c r="I41" s="47">
        <v>0</v>
      </c>
      <c r="J41" s="47">
        <v>1245</v>
      </c>
      <c r="K41" s="25" t="s">
        <v>50</v>
      </c>
      <c r="O41" s="120">
        <f t="shared" si="1"/>
        <v>0</v>
      </c>
    </row>
    <row r="42" spans="1:15" s="21" customFormat="1" ht="14.25">
      <c r="A42" s="60">
        <v>801</v>
      </c>
      <c r="B42" s="60"/>
      <c r="C42" s="60"/>
      <c r="D42" s="61" t="s">
        <v>58</v>
      </c>
      <c r="E42" s="73">
        <f aca="true" t="shared" si="9" ref="E42:J42">E43+E44</f>
        <v>18040</v>
      </c>
      <c r="F42" s="73">
        <f t="shared" si="9"/>
        <v>-1703</v>
      </c>
      <c r="G42" s="73">
        <f t="shared" si="9"/>
        <v>16337</v>
      </c>
      <c r="H42" s="73">
        <f t="shared" si="9"/>
        <v>0</v>
      </c>
      <c r="I42" s="73">
        <f t="shared" si="9"/>
        <v>0</v>
      </c>
      <c r="J42" s="73">
        <f t="shared" si="9"/>
        <v>16337</v>
      </c>
      <c r="K42" s="58"/>
      <c r="O42" s="120">
        <f t="shared" si="1"/>
        <v>0</v>
      </c>
    </row>
    <row r="43" spans="1:15" ht="38.25">
      <c r="A43" s="6"/>
      <c r="B43" s="22">
        <v>80104</v>
      </c>
      <c r="C43" s="22">
        <v>2310</v>
      </c>
      <c r="D43" s="23" t="s">
        <v>59</v>
      </c>
      <c r="E43" s="47">
        <v>8000</v>
      </c>
      <c r="F43" s="47">
        <v>-624</v>
      </c>
      <c r="G43" s="74">
        <f t="shared" si="8"/>
        <v>7376</v>
      </c>
      <c r="H43" s="47">
        <v>0</v>
      </c>
      <c r="I43" s="47">
        <v>0</v>
      </c>
      <c r="J43" s="47">
        <f>G43</f>
        <v>7376</v>
      </c>
      <c r="K43" s="25" t="s">
        <v>60</v>
      </c>
      <c r="O43" s="120">
        <f t="shared" si="1"/>
        <v>0</v>
      </c>
    </row>
    <row r="44" spans="1:15" ht="25.5">
      <c r="A44" s="7"/>
      <c r="B44" s="7">
        <v>80113</v>
      </c>
      <c r="C44" s="22">
        <v>2310</v>
      </c>
      <c r="D44" s="23" t="s">
        <v>59</v>
      </c>
      <c r="E44" s="47">
        <v>10040</v>
      </c>
      <c r="F44" s="47">
        <v>-1079</v>
      </c>
      <c r="G44" s="74">
        <f t="shared" si="8"/>
        <v>8961</v>
      </c>
      <c r="H44" s="47">
        <v>0</v>
      </c>
      <c r="I44" s="47">
        <v>0</v>
      </c>
      <c r="J44" s="47">
        <f>G44</f>
        <v>8961</v>
      </c>
      <c r="K44" s="25" t="s">
        <v>61</v>
      </c>
      <c r="O44" s="120">
        <f t="shared" si="1"/>
        <v>0</v>
      </c>
    </row>
    <row r="45" spans="1:15" s="16" customFormat="1" ht="15">
      <c r="A45" s="123" t="s">
        <v>18</v>
      </c>
      <c r="B45" s="139"/>
      <c r="C45" s="140"/>
      <c r="D45" s="18"/>
      <c r="E45" s="65">
        <f>E38+E36+E42</f>
        <v>126786</v>
      </c>
      <c r="F45" s="65">
        <f>F38+F36+F42</f>
        <v>-1703</v>
      </c>
      <c r="G45" s="65">
        <f>G36+G38+G42</f>
        <v>125083</v>
      </c>
      <c r="H45" s="65">
        <f>H38+H36+H42</f>
        <v>0</v>
      </c>
      <c r="I45" s="65">
        <f>I38+I36+I42</f>
        <v>0</v>
      </c>
      <c r="J45" s="65">
        <f>J36+J38+J42</f>
        <v>125083</v>
      </c>
      <c r="K45" s="18"/>
      <c r="O45" s="120">
        <f t="shared" si="1"/>
        <v>0</v>
      </c>
    </row>
    <row r="46" spans="1:15" s="81" customFormat="1" ht="15">
      <c r="A46" s="129" t="s">
        <v>70</v>
      </c>
      <c r="B46" s="130"/>
      <c r="C46" s="130"/>
      <c r="D46" s="131"/>
      <c r="E46" s="77">
        <f>E24+E34+E45</f>
        <v>2947771.77</v>
      </c>
      <c r="F46" s="77">
        <f>F24+F34+F45</f>
        <v>-1703</v>
      </c>
      <c r="G46" s="78">
        <f>G24+G34+G45</f>
        <v>2946068.77</v>
      </c>
      <c r="H46" s="77">
        <f>H45+H34+H24</f>
        <v>1133426.17</v>
      </c>
      <c r="I46" s="79">
        <f>I45+I34+I24</f>
        <v>1687559.6</v>
      </c>
      <c r="J46" s="79">
        <f>J45+J34+J24</f>
        <v>125083</v>
      </c>
      <c r="K46" s="80"/>
      <c r="O46" s="120">
        <f t="shared" si="1"/>
        <v>0</v>
      </c>
    </row>
    <row r="47" spans="1:15" s="8" customFormat="1" ht="12.75">
      <c r="A47" s="123" t="s">
        <v>11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5"/>
      <c r="O47" s="120">
        <f t="shared" si="1"/>
        <v>0</v>
      </c>
    </row>
    <row r="48" spans="1:15" s="8" customFormat="1" ht="12.75">
      <c r="A48" s="128" t="s">
        <v>12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5"/>
      <c r="O48" s="120">
        <f t="shared" si="1"/>
        <v>0</v>
      </c>
    </row>
    <row r="49" spans="1:15" s="8" customFormat="1" ht="14.25">
      <c r="A49" s="49">
        <v>700</v>
      </c>
      <c r="B49" s="49"/>
      <c r="C49" s="49"/>
      <c r="D49" s="84" t="s">
        <v>85</v>
      </c>
      <c r="E49" s="71">
        <f aca="true" t="shared" si="10" ref="E49:J51">E50</f>
        <v>36800</v>
      </c>
      <c r="F49" s="71">
        <f t="shared" si="10"/>
        <v>0</v>
      </c>
      <c r="G49" s="71">
        <f>E49+F49</f>
        <v>36800</v>
      </c>
      <c r="H49" s="71">
        <f t="shared" si="10"/>
        <v>0</v>
      </c>
      <c r="I49" s="71">
        <f t="shared" si="10"/>
        <v>0</v>
      </c>
      <c r="J49" s="71">
        <f t="shared" si="10"/>
        <v>36800</v>
      </c>
      <c r="K49" s="62"/>
      <c r="O49" s="120">
        <f t="shared" si="1"/>
        <v>0</v>
      </c>
    </row>
    <row r="50" spans="1:15" s="34" customFormat="1" ht="52.5" customHeight="1">
      <c r="A50" s="88"/>
      <c r="B50" s="89">
        <v>70095</v>
      </c>
      <c r="C50" s="89">
        <v>2820</v>
      </c>
      <c r="D50" s="33" t="s">
        <v>25</v>
      </c>
      <c r="E50" s="103">
        <v>36800</v>
      </c>
      <c r="F50" s="103">
        <v>0</v>
      </c>
      <c r="G50" s="100">
        <f>E50+F50</f>
        <v>36800</v>
      </c>
      <c r="H50" s="103">
        <v>0</v>
      </c>
      <c r="I50" s="103">
        <v>0</v>
      </c>
      <c r="J50" s="103">
        <v>36800</v>
      </c>
      <c r="K50" s="38" t="s">
        <v>86</v>
      </c>
      <c r="O50" s="120">
        <f t="shared" si="1"/>
        <v>0</v>
      </c>
    </row>
    <row r="51" spans="1:15" s="8" customFormat="1" ht="14.25">
      <c r="A51" s="49">
        <v>750</v>
      </c>
      <c r="B51" s="49"/>
      <c r="C51" s="49"/>
      <c r="D51" s="51" t="s">
        <v>49</v>
      </c>
      <c r="E51" s="71">
        <f t="shared" si="10"/>
        <v>5000</v>
      </c>
      <c r="F51" s="71">
        <f t="shared" si="10"/>
        <v>0</v>
      </c>
      <c r="G51" s="71">
        <f t="shared" si="10"/>
        <v>5000</v>
      </c>
      <c r="H51" s="71">
        <f t="shared" si="10"/>
        <v>0</v>
      </c>
      <c r="I51" s="71">
        <f t="shared" si="10"/>
        <v>0</v>
      </c>
      <c r="J51" s="71">
        <f t="shared" si="10"/>
        <v>5000</v>
      </c>
      <c r="K51" s="62"/>
      <c r="O51" s="120">
        <f t="shared" si="1"/>
        <v>0</v>
      </c>
    </row>
    <row r="52" spans="1:15" s="8" customFormat="1" ht="20.25" customHeight="1">
      <c r="A52" s="40"/>
      <c r="B52" s="9">
        <v>75095</v>
      </c>
      <c r="C52" s="9">
        <v>2810</v>
      </c>
      <c r="D52" s="24" t="s">
        <v>41</v>
      </c>
      <c r="E52" s="100">
        <v>5000</v>
      </c>
      <c r="F52" s="100">
        <v>0</v>
      </c>
      <c r="G52" s="100">
        <f aca="true" t="shared" si="11" ref="G52:G74">E52+F52</f>
        <v>5000</v>
      </c>
      <c r="H52" s="100">
        <v>0</v>
      </c>
      <c r="I52" s="100">
        <v>0</v>
      </c>
      <c r="J52" s="100">
        <v>5000</v>
      </c>
      <c r="K52" s="11" t="s">
        <v>42</v>
      </c>
      <c r="O52" s="120">
        <f t="shared" si="1"/>
        <v>0</v>
      </c>
    </row>
    <row r="53" spans="1:15" ht="14.25">
      <c r="A53" s="49">
        <v>801</v>
      </c>
      <c r="B53" s="49"/>
      <c r="C53" s="49"/>
      <c r="D53" s="58" t="s">
        <v>36</v>
      </c>
      <c r="E53" s="104">
        <f>E54+E55+E56+E57+E58+E59+E60+E61</f>
        <v>727471</v>
      </c>
      <c r="F53" s="104">
        <f>F54+F55+F57+F58+F59+F60+F61+F56</f>
        <v>-5448</v>
      </c>
      <c r="G53" s="104">
        <f>G54+G55+G57+G58+G59+G60+G61+G56</f>
        <v>722023</v>
      </c>
      <c r="H53" s="104">
        <f>H54+H55+H57+H58+H59+H60+H61+H56</f>
        <v>0</v>
      </c>
      <c r="I53" s="104">
        <f>I54+I55+I57+I58+I59+I60+I61+I56</f>
        <v>722023</v>
      </c>
      <c r="J53" s="104">
        <f>J54+J55+J57+J58+J59+J60+J61+J56</f>
        <v>0</v>
      </c>
      <c r="K53" s="59"/>
      <c r="O53" s="120">
        <f t="shared" si="1"/>
        <v>0</v>
      </c>
    </row>
    <row r="54" spans="1:15" ht="36.75" customHeight="1">
      <c r="A54" s="17"/>
      <c r="B54" s="22">
        <v>80101</v>
      </c>
      <c r="C54" s="22">
        <v>2540</v>
      </c>
      <c r="D54" s="23" t="s">
        <v>37</v>
      </c>
      <c r="E54" s="101">
        <v>243022</v>
      </c>
      <c r="F54" s="101">
        <v>1</v>
      </c>
      <c r="G54" s="100">
        <f t="shared" si="11"/>
        <v>243023</v>
      </c>
      <c r="H54" s="101">
        <v>0</v>
      </c>
      <c r="I54" s="101">
        <v>243023</v>
      </c>
      <c r="J54" s="101">
        <v>0</v>
      </c>
      <c r="K54" s="44" t="s">
        <v>39</v>
      </c>
      <c r="O54" s="120">
        <f t="shared" si="1"/>
        <v>0</v>
      </c>
    </row>
    <row r="55" spans="1:15" ht="39.75" customHeight="1">
      <c r="A55" s="7"/>
      <c r="B55" s="22"/>
      <c r="C55" s="22">
        <v>2590</v>
      </c>
      <c r="D55" s="23" t="s">
        <v>37</v>
      </c>
      <c r="E55" s="101">
        <v>376043</v>
      </c>
      <c r="F55" s="101">
        <v>0</v>
      </c>
      <c r="G55" s="100">
        <f t="shared" si="11"/>
        <v>376043</v>
      </c>
      <c r="H55" s="101">
        <v>0</v>
      </c>
      <c r="I55" s="101">
        <v>376043</v>
      </c>
      <c r="J55" s="101">
        <v>0</v>
      </c>
      <c r="K55" s="25" t="s">
        <v>56</v>
      </c>
      <c r="O55" s="120">
        <f t="shared" si="1"/>
        <v>0</v>
      </c>
    </row>
    <row r="56" spans="1:15" ht="36" customHeight="1">
      <c r="A56" s="17"/>
      <c r="B56" s="7">
        <v>80103</v>
      </c>
      <c r="C56" s="7">
        <v>2540</v>
      </c>
      <c r="D56" s="114" t="s">
        <v>38</v>
      </c>
      <c r="E56" s="115">
        <v>0</v>
      </c>
      <c r="F56" s="115">
        <v>0</v>
      </c>
      <c r="G56" s="116">
        <f t="shared" si="11"/>
        <v>0</v>
      </c>
      <c r="H56" s="115">
        <v>0</v>
      </c>
      <c r="I56" s="115">
        <f aca="true" t="shared" si="12" ref="I56:I61">G56</f>
        <v>0</v>
      </c>
      <c r="J56" s="115">
        <v>0</v>
      </c>
      <c r="K56" s="117" t="s">
        <v>57</v>
      </c>
      <c r="O56" s="120">
        <f t="shared" si="1"/>
        <v>0</v>
      </c>
    </row>
    <row r="57" spans="1:15" ht="39" customHeight="1">
      <c r="A57" s="17"/>
      <c r="B57" s="6"/>
      <c r="C57" s="22">
        <v>2540</v>
      </c>
      <c r="D57" s="23" t="s">
        <v>38</v>
      </c>
      <c r="E57" s="101">
        <v>22407</v>
      </c>
      <c r="F57" s="101">
        <v>-132</v>
      </c>
      <c r="G57" s="100">
        <f t="shared" si="11"/>
        <v>22275</v>
      </c>
      <c r="H57" s="101">
        <v>0</v>
      </c>
      <c r="I57" s="101">
        <f t="shared" si="12"/>
        <v>22275</v>
      </c>
      <c r="J57" s="101">
        <v>0</v>
      </c>
      <c r="K57" s="37" t="s">
        <v>40</v>
      </c>
      <c r="O57" s="120">
        <f t="shared" si="1"/>
        <v>0</v>
      </c>
    </row>
    <row r="58" spans="1:15" ht="41.25" customHeight="1">
      <c r="A58" s="17"/>
      <c r="B58" s="17"/>
      <c r="C58" s="7">
        <v>2590</v>
      </c>
      <c r="D58" s="114" t="s">
        <v>38</v>
      </c>
      <c r="E58" s="115">
        <v>38634</v>
      </c>
      <c r="F58" s="115">
        <v>-2575</v>
      </c>
      <c r="G58" s="116">
        <f t="shared" si="11"/>
        <v>36059</v>
      </c>
      <c r="H58" s="115">
        <v>0</v>
      </c>
      <c r="I58" s="115">
        <f t="shared" si="12"/>
        <v>36059</v>
      </c>
      <c r="J58" s="115">
        <v>0</v>
      </c>
      <c r="K58" s="117" t="s">
        <v>65</v>
      </c>
      <c r="O58" s="120">
        <f t="shared" si="1"/>
        <v>0</v>
      </c>
    </row>
    <row r="59" spans="1:15" ht="51">
      <c r="A59" s="17"/>
      <c r="B59" s="7">
        <v>80104</v>
      </c>
      <c r="C59" s="22">
        <v>2540</v>
      </c>
      <c r="D59" s="23" t="s">
        <v>59</v>
      </c>
      <c r="E59" s="101">
        <v>20245</v>
      </c>
      <c r="F59" s="101">
        <v>-799</v>
      </c>
      <c r="G59" s="100">
        <f t="shared" si="11"/>
        <v>19446</v>
      </c>
      <c r="H59" s="101">
        <v>0</v>
      </c>
      <c r="I59" s="101">
        <f t="shared" si="12"/>
        <v>19446</v>
      </c>
      <c r="J59" s="101">
        <v>0</v>
      </c>
      <c r="K59" s="37" t="s">
        <v>62</v>
      </c>
      <c r="O59" s="120">
        <f t="shared" si="1"/>
        <v>0</v>
      </c>
    </row>
    <row r="60" spans="1:15" ht="55.5" customHeight="1">
      <c r="A60" s="17"/>
      <c r="B60" s="6"/>
      <c r="C60" s="22">
        <v>2540</v>
      </c>
      <c r="D60" s="23" t="s">
        <v>59</v>
      </c>
      <c r="E60" s="101">
        <v>3875</v>
      </c>
      <c r="F60" s="101">
        <v>-1943</v>
      </c>
      <c r="G60" s="100">
        <f t="shared" si="11"/>
        <v>1932</v>
      </c>
      <c r="H60" s="101">
        <v>0</v>
      </c>
      <c r="I60" s="101">
        <f t="shared" si="12"/>
        <v>1932</v>
      </c>
      <c r="J60" s="101">
        <v>0</v>
      </c>
      <c r="K60" s="25" t="s">
        <v>63</v>
      </c>
      <c r="O60" s="120">
        <f t="shared" si="1"/>
        <v>0</v>
      </c>
    </row>
    <row r="61" spans="1:15" ht="51" customHeight="1">
      <c r="A61" s="7"/>
      <c r="B61" s="7"/>
      <c r="C61" s="22">
        <v>2540</v>
      </c>
      <c r="D61" s="23" t="s">
        <v>59</v>
      </c>
      <c r="E61" s="101">
        <v>23245</v>
      </c>
      <c r="F61" s="101">
        <v>0</v>
      </c>
      <c r="G61" s="100">
        <f t="shared" si="11"/>
        <v>23245</v>
      </c>
      <c r="H61" s="101">
        <v>0</v>
      </c>
      <c r="I61" s="101">
        <f t="shared" si="12"/>
        <v>23245</v>
      </c>
      <c r="J61" s="101"/>
      <c r="K61" s="37" t="s">
        <v>64</v>
      </c>
      <c r="O61" s="120">
        <f t="shared" si="1"/>
        <v>0</v>
      </c>
    </row>
    <row r="62" spans="1:15" ht="14.25">
      <c r="A62" s="60">
        <v>851</v>
      </c>
      <c r="B62" s="60"/>
      <c r="C62" s="60"/>
      <c r="D62" s="63" t="s">
        <v>27</v>
      </c>
      <c r="E62" s="71">
        <f>E63</f>
        <v>13720</v>
      </c>
      <c r="F62" s="71">
        <f>F63</f>
        <v>0</v>
      </c>
      <c r="G62" s="71">
        <f>E62+F62</f>
        <v>13720</v>
      </c>
      <c r="H62" s="71">
        <f>H63</f>
        <v>0</v>
      </c>
      <c r="I62" s="71">
        <f>I63</f>
        <v>0</v>
      </c>
      <c r="J62" s="71">
        <f>G62</f>
        <v>13720</v>
      </c>
      <c r="K62" s="62"/>
      <c r="O62" s="120">
        <f t="shared" si="1"/>
        <v>0</v>
      </c>
    </row>
    <row r="63" spans="1:15" ht="36" customHeight="1">
      <c r="A63" s="6"/>
      <c r="B63" s="6">
        <v>85149</v>
      </c>
      <c r="C63" s="22">
        <v>2820</v>
      </c>
      <c r="D63" s="45" t="s">
        <v>43</v>
      </c>
      <c r="E63" s="100">
        <v>13720</v>
      </c>
      <c r="F63" s="100">
        <v>0</v>
      </c>
      <c r="G63" s="100">
        <f>E63+F63</f>
        <v>13720</v>
      </c>
      <c r="H63" s="100">
        <v>0</v>
      </c>
      <c r="I63" s="100">
        <v>0</v>
      </c>
      <c r="J63" s="100">
        <f>G63</f>
        <v>13720</v>
      </c>
      <c r="K63" s="39" t="s">
        <v>77</v>
      </c>
      <c r="O63" s="120">
        <f t="shared" si="1"/>
        <v>0</v>
      </c>
    </row>
    <row r="64" spans="1:15" s="8" customFormat="1" ht="14.25">
      <c r="A64" s="49">
        <v>852</v>
      </c>
      <c r="B64" s="49"/>
      <c r="C64" s="49"/>
      <c r="D64" s="51" t="s">
        <v>44</v>
      </c>
      <c r="E64" s="71">
        <f aca="true" t="shared" si="13" ref="E64:J64">E65</f>
        <v>36000</v>
      </c>
      <c r="F64" s="71">
        <f t="shared" si="13"/>
        <v>0</v>
      </c>
      <c r="G64" s="71">
        <f t="shared" si="13"/>
        <v>36000</v>
      </c>
      <c r="H64" s="71">
        <f t="shared" si="13"/>
        <v>0</v>
      </c>
      <c r="I64" s="71">
        <f t="shared" si="13"/>
        <v>0</v>
      </c>
      <c r="J64" s="71">
        <f t="shared" si="13"/>
        <v>36000</v>
      </c>
      <c r="K64" s="62"/>
      <c r="O64" s="120">
        <f t="shared" si="1"/>
        <v>0</v>
      </c>
    </row>
    <row r="65" spans="1:15" s="8" customFormat="1" ht="27" customHeight="1">
      <c r="A65" s="27"/>
      <c r="B65" s="9">
        <v>85295</v>
      </c>
      <c r="C65" s="9">
        <v>2820</v>
      </c>
      <c r="D65" s="24" t="s">
        <v>25</v>
      </c>
      <c r="E65" s="100">
        <v>36000</v>
      </c>
      <c r="F65" s="100">
        <v>0</v>
      </c>
      <c r="G65" s="100">
        <f t="shared" si="11"/>
        <v>36000</v>
      </c>
      <c r="H65" s="100">
        <v>0</v>
      </c>
      <c r="I65" s="100">
        <v>0</v>
      </c>
      <c r="J65" s="100">
        <v>36000</v>
      </c>
      <c r="K65" s="107" t="s">
        <v>45</v>
      </c>
      <c r="O65" s="120">
        <f t="shared" si="1"/>
        <v>0</v>
      </c>
    </row>
    <row r="66" spans="1:15" ht="14.25">
      <c r="A66" s="49">
        <v>851</v>
      </c>
      <c r="B66" s="49"/>
      <c r="C66" s="49"/>
      <c r="D66" s="58" t="s">
        <v>27</v>
      </c>
      <c r="E66" s="104">
        <f aca="true" t="shared" si="14" ref="E66:J66">E67+E68</f>
        <v>17000</v>
      </c>
      <c r="F66" s="104">
        <f t="shared" si="14"/>
        <v>0</v>
      </c>
      <c r="G66" s="104">
        <f t="shared" si="14"/>
        <v>17000</v>
      </c>
      <c r="H66" s="104">
        <f t="shared" si="14"/>
        <v>0</v>
      </c>
      <c r="I66" s="104">
        <f t="shared" si="14"/>
        <v>0</v>
      </c>
      <c r="J66" s="104">
        <f t="shared" si="14"/>
        <v>17000</v>
      </c>
      <c r="K66" s="59"/>
      <c r="O66" s="120">
        <f t="shared" si="1"/>
        <v>0</v>
      </c>
    </row>
    <row r="67" spans="1:15" ht="51">
      <c r="A67" s="27"/>
      <c r="B67" s="9">
        <v>85154</v>
      </c>
      <c r="C67" s="9">
        <v>2820</v>
      </c>
      <c r="D67" s="25" t="s">
        <v>28</v>
      </c>
      <c r="E67" s="101">
        <v>5000</v>
      </c>
      <c r="F67" s="101">
        <v>0</v>
      </c>
      <c r="G67" s="100">
        <f t="shared" si="11"/>
        <v>5000</v>
      </c>
      <c r="H67" s="101">
        <v>0</v>
      </c>
      <c r="I67" s="101">
        <v>0</v>
      </c>
      <c r="J67" s="101">
        <v>5000</v>
      </c>
      <c r="K67" s="46" t="s">
        <v>75</v>
      </c>
      <c r="O67" s="120">
        <f t="shared" si="1"/>
        <v>0</v>
      </c>
    </row>
    <row r="68" spans="1:15" ht="38.25" customHeight="1">
      <c r="A68" s="118"/>
      <c r="B68" s="118"/>
      <c r="C68" s="9">
        <v>2820</v>
      </c>
      <c r="D68" s="25" t="s">
        <v>28</v>
      </c>
      <c r="E68" s="101">
        <v>12000</v>
      </c>
      <c r="F68" s="101">
        <v>0</v>
      </c>
      <c r="G68" s="100">
        <f t="shared" si="11"/>
        <v>12000</v>
      </c>
      <c r="H68" s="101">
        <v>0</v>
      </c>
      <c r="I68" s="101">
        <v>0</v>
      </c>
      <c r="J68" s="101">
        <v>12000</v>
      </c>
      <c r="K68" s="25" t="s">
        <v>76</v>
      </c>
      <c r="O68" s="120">
        <f t="shared" si="1"/>
        <v>0</v>
      </c>
    </row>
    <row r="69" spans="1:15" ht="25.5">
      <c r="A69" s="60">
        <v>921</v>
      </c>
      <c r="B69" s="60"/>
      <c r="C69" s="60"/>
      <c r="D69" s="61" t="s">
        <v>29</v>
      </c>
      <c r="E69" s="104">
        <f aca="true" t="shared" si="15" ref="E69:J69">E70+E71+E72</f>
        <v>319000</v>
      </c>
      <c r="F69" s="104">
        <f t="shared" si="15"/>
        <v>0</v>
      </c>
      <c r="G69" s="104">
        <f t="shared" si="15"/>
        <v>319000</v>
      </c>
      <c r="H69" s="104">
        <f t="shared" si="15"/>
        <v>0</v>
      </c>
      <c r="I69" s="104">
        <f t="shared" si="15"/>
        <v>0</v>
      </c>
      <c r="J69" s="104">
        <f t="shared" si="15"/>
        <v>319000</v>
      </c>
      <c r="K69" s="59"/>
      <c r="O69" s="120">
        <f t="shared" si="1"/>
        <v>0</v>
      </c>
    </row>
    <row r="70" spans="1:15" ht="25.5">
      <c r="A70" s="6"/>
      <c r="B70" s="22">
        <v>92105</v>
      </c>
      <c r="C70" s="22">
        <v>2810</v>
      </c>
      <c r="D70" s="23" t="s">
        <v>46</v>
      </c>
      <c r="E70" s="101">
        <v>2000</v>
      </c>
      <c r="F70" s="101">
        <v>0</v>
      </c>
      <c r="G70" s="100">
        <f t="shared" si="11"/>
        <v>2000</v>
      </c>
      <c r="H70" s="101">
        <v>0</v>
      </c>
      <c r="I70" s="101">
        <v>0</v>
      </c>
      <c r="J70" s="101">
        <v>2000</v>
      </c>
      <c r="K70" s="25" t="s">
        <v>66</v>
      </c>
      <c r="O70" s="120">
        <f t="shared" si="1"/>
        <v>0</v>
      </c>
    </row>
    <row r="71" spans="1:15" ht="25.5">
      <c r="A71" s="17"/>
      <c r="B71" s="6"/>
      <c r="C71" s="22">
        <v>2820</v>
      </c>
      <c r="D71" s="23" t="s">
        <v>46</v>
      </c>
      <c r="E71" s="101">
        <v>2000</v>
      </c>
      <c r="F71" s="101">
        <v>0</v>
      </c>
      <c r="G71" s="100">
        <f t="shared" si="11"/>
        <v>2000</v>
      </c>
      <c r="H71" s="101">
        <v>0</v>
      </c>
      <c r="I71" s="101">
        <v>0</v>
      </c>
      <c r="J71" s="101">
        <v>2000</v>
      </c>
      <c r="K71" s="25" t="s">
        <v>66</v>
      </c>
      <c r="O71" s="120">
        <f t="shared" si="1"/>
        <v>0</v>
      </c>
    </row>
    <row r="72" spans="1:15" ht="25.5">
      <c r="A72" s="7"/>
      <c r="B72" s="22">
        <v>92120</v>
      </c>
      <c r="C72" s="22">
        <v>2720</v>
      </c>
      <c r="D72" s="23" t="s">
        <v>67</v>
      </c>
      <c r="E72" s="101">
        <v>315000</v>
      </c>
      <c r="F72" s="101">
        <v>0</v>
      </c>
      <c r="G72" s="100">
        <f t="shared" si="11"/>
        <v>315000</v>
      </c>
      <c r="H72" s="101"/>
      <c r="I72" s="101"/>
      <c r="J72" s="101">
        <f>G72</f>
        <v>315000</v>
      </c>
      <c r="K72" s="25" t="s">
        <v>68</v>
      </c>
      <c r="O72" s="120">
        <f t="shared" si="1"/>
        <v>0</v>
      </c>
    </row>
    <row r="73" spans="1:15" ht="14.25">
      <c r="A73" s="60">
        <v>926</v>
      </c>
      <c r="B73" s="60"/>
      <c r="C73" s="60"/>
      <c r="D73" s="61" t="s">
        <v>47</v>
      </c>
      <c r="E73" s="104">
        <f>E74</f>
        <v>264000</v>
      </c>
      <c r="F73" s="104">
        <f>F74</f>
        <v>0</v>
      </c>
      <c r="G73" s="104">
        <f>G74</f>
        <v>264000</v>
      </c>
      <c r="H73" s="104">
        <v>0</v>
      </c>
      <c r="I73" s="104">
        <v>0</v>
      </c>
      <c r="J73" s="104">
        <f>J74</f>
        <v>264000</v>
      </c>
      <c r="K73" s="58"/>
      <c r="O73" s="120">
        <f t="shared" si="1"/>
        <v>0</v>
      </c>
    </row>
    <row r="74" spans="1:15" ht="39" customHeight="1">
      <c r="A74" s="22"/>
      <c r="B74" s="22">
        <v>92605</v>
      </c>
      <c r="C74" s="22">
        <v>2820</v>
      </c>
      <c r="D74" s="23" t="s">
        <v>48</v>
      </c>
      <c r="E74" s="101">
        <v>264000</v>
      </c>
      <c r="F74" s="101">
        <v>0</v>
      </c>
      <c r="G74" s="100">
        <f t="shared" si="11"/>
        <v>264000</v>
      </c>
      <c r="H74" s="101">
        <v>0</v>
      </c>
      <c r="I74" s="101">
        <v>0</v>
      </c>
      <c r="J74" s="101">
        <f>G74</f>
        <v>264000</v>
      </c>
      <c r="K74" s="25" t="s">
        <v>72</v>
      </c>
      <c r="O74" s="120">
        <f t="shared" si="1"/>
        <v>0</v>
      </c>
    </row>
    <row r="75" spans="1:15" ht="15">
      <c r="A75" s="122" t="s">
        <v>18</v>
      </c>
      <c r="B75" s="122"/>
      <c r="C75" s="122"/>
      <c r="D75" s="28"/>
      <c r="E75" s="105">
        <f aca="true" t="shared" si="16" ref="E75:J75">E49+E51+E53+E62+E64+E66+E69+E73</f>
        <v>1418991</v>
      </c>
      <c r="F75" s="105">
        <f t="shared" si="16"/>
        <v>-5448</v>
      </c>
      <c r="G75" s="105">
        <f t="shared" si="16"/>
        <v>1413543</v>
      </c>
      <c r="H75" s="105">
        <f t="shared" si="16"/>
        <v>0</v>
      </c>
      <c r="I75" s="105">
        <f t="shared" si="16"/>
        <v>722023</v>
      </c>
      <c r="J75" s="105">
        <f t="shared" si="16"/>
        <v>691520</v>
      </c>
      <c r="K75" s="28"/>
      <c r="O75" s="120">
        <f>G75-H75-I75-J75</f>
        <v>0</v>
      </c>
    </row>
    <row r="76" spans="1:15" s="21" customFormat="1" ht="15">
      <c r="A76" s="132" t="s">
        <v>71</v>
      </c>
      <c r="B76" s="132"/>
      <c r="C76" s="132"/>
      <c r="D76" s="132"/>
      <c r="E76" s="106">
        <f aca="true" t="shared" si="17" ref="E76:J76">SUM(E75)</f>
        <v>1418991</v>
      </c>
      <c r="F76" s="106">
        <f t="shared" si="17"/>
        <v>-5448</v>
      </c>
      <c r="G76" s="106">
        <f t="shared" si="17"/>
        <v>1413543</v>
      </c>
      <c r="H76" s="106">
        <f t="shared" si="17"/>
        <v>0</v>
      </c>
      <c r="I76" s="106">
        <f t="shared" si="17"/>
        <v>722023</v>
      </c>
      <c r="J76" s="106">
        <f t="shared" si="17"/>
        <v>691520</v>
      </c>
      <c r="K76" s="82"/>
      <c r="O76" s="120">
        <f>G76-H76-I76-J76</f>
        <v>0</v>
      </c>
    </row>
    <row r="77" spans="1:15" s="31" customFormat="1" ht="14.25">
      <c r="A77" s="133" t="s">
        <v>55</v>
      </c>
      <c r="B77" s="133"/>
      <c r="C77" s="133"/>
      <c r="D77" s="133"/>
      <c r="E77" s="101">
        <f aca="true" t="shared" si="18" ref="E77:J77">E76+E46</f>
        <v>4366762.77</v>
      </c>
      <c r="F77" s="101">
        <f t="shared" si="18"/>
        <v>-7151</v>
      </c>
      <c r="G77" s="101">
        <f t="shared" si="18"/>
        <v>4359611.77</v>
      </c>
      <c r="H77" s="101">
        <f t="shared" si="18"/>
        <v>1133426.17</v>
      </c>
      <c r="I77" s="101">
        <f t="shared" si="18"/>
        <v>2409582.6</v>
      </c>
      <c r="J77" s="101">
        <f t="shared" si="18"/>
        <v>816603</v>
      </c>
      <c r="K77" s="98"/>
      <c r="O77" s="120">
        <f>G77-H77-I77-J77</f>
        <v>0</v>
      </c>
    </row>
    <row r="78" ht="14.25">
      <c r="G78" s="76"/>
    </row>
    <row r="83" spans="5:10" ht="12.75">
      <c r="E83" s="75">
        <f aca="true" t="shared" si="19" ref="E83:J83">E77-E81</f>
        <v>4366762.77</v>
      </c>
      <c r="F83" s="75">
        <f t="shared" si="19"/>
        <v>-7151</v>
      </c>
      <c r="G83" s="75">
        <f t="shared" si="19"/>
        <v>4359611.77</v>
      </c>
      <c r="H83" s="75">
        <f t="shared" si="19"/>
        <v>1133426.17</v>
      </c>
      <c r="I83" s="75">
        <f t="shared" si="19"/>
        <v>2409582.6</v>
      </c>
      <c r="J83" s="75">
        <f t="shared" si="19"/>
        <v>816603</v>
      </c>
    </row>
  </sheetData>
  <mergeCells count="23">
    <mergeCell ref="A77:D77"/>
    <mergeCell ref="A47:K47"/>
    <mergeCell ref="A48:K48"/>
    <mergeCell ref="A75:C75"/>
    <mergeCell ref="A76:D76"/>
    <mergeCell ref="A34:C34"/>
    <mergeCell ref="A35:K35"/>
    <mergeCell ref="A45:C45"/>
    <mergeCell ref="A46:D46"/>
    <mergeCell ref="A8:K8"/>
    <mergeCell ref="A9:K9"/>
    <mergeCell ref="A24:C24"/>
    <mergeCell ref="A25:K25"/>
    <mergeCell ref="A5:K5"/>
    <mergeCell ref="A6:A7"/>
    <mergeCell ref="B6:B7"/>
    <mergeCell ref="C6:C7"/>
    <mergeCell ref="D6:D7"/>
    <mergeCell ref="E6:E7"/>
    <mergeCell ref="F6:F7"/>
    <mergeCell ref="G6:G7"/>
    <mergeCell ref="H6:J6"/>
    <mergeCell ref="K6:K7"/>
  </mergeCells>
  <printOptions/>
  <pageMargins left="0.16" right="0.16" top="0.71" bottom="0.72" header="0.5" footer="0.5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agata.wawrzyniak</cp:lastModifiedBy>
  <cp:lastPrinted>2012-01-13T13:11:08Z</cp:lastPrinted>
  <dcterms:created xsi:type="dcterms:W3CDTF">2009-12-15T09:20:58Z</dcterms:created>
  <dcterms:modified xsi:type="dcterms:W3CDTF">2012-01-13T13:16:00Z</dcterms:modified>
  <cp:category/>
  <cp:version/>
  <cp:contentType/>
  <cp:contentStatus/>
</cp:coreProperties>
</file>